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10" windowHeight="7905" activeTab="6"/>
  </bookViews>
  <sheets>
    <sheet name="Лист1" sheetId="8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definedNames>
    <definedName name="_xlnm.Print_Titles" localSheetId="1">Sheet1!$4:$7</definedName>
    <definedName name="_xlnm.Print_Titles" localSheetId="2">Sheet2!$5:$7</definedName>
    <definedName name="_xlnm.Print_Titles" localSheetId="3">Sheet3!$5:$7</definedName>
    <definedName name="_xlnm.Print_Titles" localSheetId="5">Sheet5!#REF!</definedName>
    <definedName name="_xlnm.Print_Titles" localSheetId="6">Sheet6!$5:$7</definedName>
    <definedName name="_xlnm.Print_Area" localSheetId="1">Sheet1!$A$1:$F$143</definedName>
  </definedNames>
  <calcPr calcId="145621"/>
</workbook>
</file>

<file path=xl/calcChain.xml><?xml version="1.0" encoding="utf-8"?>
<calcChain xmlns="http://schemas.openxmlformats.org/spreadsheetml/2006/main">
  <c r="E13" i="2" l="1"/>
  <c r="E112" i="2"/>
  <c r="D112" i="2"/>
  <c r="E91" i="4"/>
  <c r="E89" i="4" s="1"/>
  <c r="D89" i="4" s="1"/>
  <c r="G103" i="7"/>
  <c r="G645" i="7"/>
  <c r="D188" i="4"/>
  <c r="I276" i="7"/>
  <c r="I93" i="7"/>
  <c r="G93" i="7" s="1"/>
  <c r="G33" i="3"/>
  <c r="D43" i="2"/>
  <c r="D42" i="2"/>
  <c r="D50" i="4"/>
  <c r="H125" i="7"/>
  <c r="H52" i="3"/>
  <c r="H50" i="3" s="1"/>
  <c r="G50" i="3" s="1"/>
  <c r="D88" i="2"/>
  <c r="D39" i="4"/>
  <c r="G120" i="3"/>
  <c r="G429" i="7"/>
  <c r="I176" i="3" s="1"/>
  <c r="G427" i="7"/>
  <c r="G279" i="7"/>
  <c r="G280" i="7"/>
  <c r="G281" i="7"/>
  <c r="G282" i="7"/>
  <c r="G283" i="7"/>
  <c r="G284" i="7"/>
  <c r="D190" i="4"/>
  <c r="G105" i="7"/>
  <c r="G104" i="7"/>
  <c r="D183" i="4"/>
  <c r="F182" i="4"/>
  <c r="D182" i="4" s="1"/>
  <c r="D85" i="2"/>
  <c r="D53" i="4"/>
  <c r="G155" i="7"/>
  <c r="D15" i="2"/>
  <c r="E18" i="2"/>
  <c r="D18" i="2" s="1"/>
  <c r="E23" i="2"/>
  <c r="D29" i="2"/>
  <c r="D30" i="2"/>
  <c r="D31" i="2"/>
  <c r="D33" i="2"/>
  <c r="D34" i="2"/>
  <c r="D35" i="2"/>
  <c r="D36" i="2"/>
  <c r="D37" i="2"/>
  <c r="D38" i="2"/>
  <c r="D39" i="2"/>
  <c r="D40" i="2"/>
  <c r="E48" i="2"/>
  <c r="D51" i="2"/>
  <c r="D52" i="2"/>
  <c r="E56" i="2"/>
  <c r="D56" i="2"/>
  <c r="D58" i="2"/>
  <c r="D59" i="2"/>
  <c r="D60" i="2"/>
  <c r="D61" i="2"/>
  <c r="E65" i="2"/>
  <c r="E62" i="2" s="1"/>
  <c r="D62" i="2" s="1"/>
  <c r="D67" i="2"/>
  <c r="F68" i="2"/>
  <c r="D70" i="2"/>
  <c r="E71" i="2"/>
  <c r="D71" i="2" s="1"/>
  <c r="D73" i="2"/>
  <c r="F74" i="2"/>
  <c r="D74" i="2"/>
  <c r="D76" i="2"/>
  <c r="D80" i="2"/>
  <c r="E81" i="2"/>
  <c r="D81" i="2"/>
  <c r="D83" i="2"/>
  <c r="D84" i="2"/>
  <c r="E86" i="2"/>
  <c r="D86" i="2"/>
  <c r="D92" i="2"/>
  <c r="F93" i="2"/>
  <c r="D93" i="2" s="1"/>
  <c r="D95" i="2"/>
  <c r="F99" i="2"/>
  <c r="D99" i="2" s="1"/>
  <c r="D101" i="2"/>
  <c r="E102" i="2"/>
  <c r="D102" i="2" s="1"/>
  <c r="D104" i="2"/>
  <c r="E105" i="2"/>
  <c r="D105" i="2"/>
  <c r="D108" i="2"/>
  <c r="D109" i="2"/>
  <c r="D110" i="2"/>
  <c r="D111" i="2"/>
  <c r="D115" i="2"/>
  <c r="D116" i="2"/>
  <c r="E117" i="2"/>
  <c r="D117" i="2"/>
  <c r="D120" i="2"/>
  <c r="D121" i="2"/>
  <c r="D122" i="2"/>
  <c r="E123" i="2"/>
  <c r="D123" i="2" s="1"/>
  <c r="D126" i="2"/>
  <c r="D127" i="2"/>
  <c r="E128" i="2"/>
  <c r="D128" i="2" s="1"/>
  <c r="D131" i="2"/>
  <c r="D132" i="2"/>
  <c r="F133" i="2"/>
  <c r="D133" i="2" s="1"/>
  <c r="D136" i="2"/>
  <c r="D137" i="2"/>
  <c r="G12" i="3"/>
  <c r="G14" i="3"/>
  <c r="G15" i="3"/>
  <c r="H16" i="3"/>
  <c r="G16" i="3" s="1"/>
  <c r="I16" i="3"/>
  <c r="G17" i="3"/>
  <c r="G18" i="3"/>
  <c r="G19" i="3"/>
  <c r="G21" i="3"/>
  <c r="G22" i="3"/>
  <c r="G23" i="3"/>
  <c r="H25" i="3"/>
  <c r="I25" i="3"/>
  <c r="G26" i="3"/>
  <c r="G27" i="3"/>
  <c r="H28" i="3"/>
  <c r="G28" i="3" s="1"/>
  <c r="I28" i="3"/>
  <c r="G29" i="3"/>
  <c r="G30" i="3"/>
  <c r="G32" i="3"/>
  <c r="H34" i="3"/>
  <c r="G34" i="3" s="1"/>
  <c r="I34" i="3"/>
  <c r="G35" i="3"/>
  <c r="G36" i="3"/>
  <c r="G38" i="3"/>
  <c r="I39" i="3"/>
  <c r="I37" i="3"/>
  <c r="G40" i="3"/>
  <c r="G41" i="3"/>
  <c r="G43" i="3"/>
  <c r="G44" i="3"/>
  <c r="G46" i="3"/>
  <c r="H47" i="3"/>
  <c r="I47" i="3"/>
  <c r="G48" i="3"/>
  <c r="G49" i="3"/>
  <c r="I50" i="3"/>
  <c r="G51" i="3"/>
  <c r="H53" i="3"/>
  <c r="I53" i="3"/>
  <c r="G54" i="3"/>
  <c r="G55" i="3"/>
  <c r="H56" i="3"/>
  <c r="I56" i="3"/>
  <c r="G57" i="3"/>
  <c r="G58" i="3"/>
  <c r="G59" i="3"/>
  <c r="H60" i="3"/>
  <c r="G60" i="3" s="1"/>
  <c r="I60" i="3"/>
  <c r="G61" i="3"/>
  <c r="G62" i="3"/>
  <c r="G64" i="3"/>
  <c r="H65" i="3"/>
  <c r="I65" i="3"/>
  <c r="G65" i="3" s="1"/>
  <c r="G66" i="3"/>
  <c r="G67" i="3"/>
  <c r="G68" i="3"/>
  <c r="G69" i="3"/>
  <c r="H70" i="3"/>
  <c r="I70" i="3"/>
  <c r="G71" i="3"/>
  <c r="G72" i="3"/>
  <c r="H73" i="3"/>
  <c r="G73" i="3" s="1"/>
  <c r="I73" i="3"/>
  <c r="G74" i="3"/>
  <c r="G75" i="3"/>
  <c r="G76" i="3"/>
  <c r="H77" i="3"/>
  <c r="I77" i="3"/>
  <c r="G78" i="3"/>
  <c r="G79" i="3"/>
  <c r="H80" i="3"/>
  <c r="I80" i="3"/>
  <c r="G81" i="3"/>
  <c r="G82" i="3"/>
  <c r="H83" i="3"/>
  <c r="I83" i="3"/>
  <c r="G84" i="3"/>
  <c r="G85" i="3"/>
  <c r="H86" i="3"/>
  <c r="G86" i="3" s="1"/>
  <c r="I86" i="3"/>
  <c r="G87" i="3"/>
  <c r="G88" i="3"/>
  <c r="G90" i="3"/>
  <c r="H91" i="3"/>
  <c r="I91" i="3"/>
  <c r="G91" i="3" s="1"/>
  <c r="G92" i="3"/>
  <c r="G93" i="3"/>
  <c r="G94" i="3"/>
  <c r="G96" i="3"/>
  <c r="G98" i="3"/>
  <c r="G99" i="3"/>
  <c r="G100" i="3"/>
  <c r="H101" i="3"/>
  <c r="G101" i="3" s="1"/>
  <c r="I101" i="3"/>
  <c r="G102" i="3"/>
  <c r="G103" i="3"/>
  <c r="G104" i="3"/>
  <c r="G105" i="3"/>
  <c r="G106" i="3"/>
  <c r="G107" i="3"/>
  <c r="G108" i="3"/>
  <c r="H109" i="3"/>
  <c r="I109" i="3"/>
  <c r="G110" i="3"/>
  <c r="G111" i="3"/>
  <c r="G112" i="3"/>
  <c r="G113" i="3"/>
  <c r="G115" i="3"/>
  <c r="G117" i="3"/>
  <c r="G118" i="3"/>
  <c r="G119" i="3"/>
  <c r="H121" i="3"/>
  <c r="I121" i="3"/>
  <c r="G122" i="3"/>
  <c r="G123" i="3"/>
  <c r="H124" i="3"/>
  <c r="I124" i="3"/>
  <c r="G125" i="3"/>
  <c r="G126" i="3"/>
  <c r="G127" i="3"/>
  <c r="G128" i="3"/>
  <c r="G129" i="3"/>
  <c r="H130" i="3"/>
  <c r="G130" i="3" s="1"/>
  <c r="I130" i="3"/>
  <c r="G131" i="3"/>
  <c r="G132" i="3"/>
  <c r="G133" i="3"/>
  <c r="G134" i="3"/>
  <c r="G135" i="3"/>
  <c r="G136" i="3"/>
  <c r="G137" i="3"/>
  <c r="G138" i="3"/>
  <c r="H139" i="3"/>
  <c r="G140" i="3"/>
  <c r="G144" i="3"/>
  <c r="I145" i="3"/>
  <c r="G146" i="3"/>
  <c r="H148" i="3"/>
  <c r="I148" i="3"/>
  <c r="G149" i="3"/>
  <c r="G150" i="3"/>
  <c r="H151" i="3"/>
  <c r="I151" i="3"/>
  <c r="G152" i="3"/>
  <c r="G153" i="3"/>
  <c r="H154" i="3"/>
  <c r="G154" i="3"/>
  <c r="I154" i="3"/>
  <c r="G155" i="3"/>
  <c r="G156" i="3"/>
  <c r="H157" i="3"/>
  <c r="I157" i="3"/>
  <c r="G158" i="3"/>
  <c r="G159" i="3"/>
  <c r="H160" i="3"/>
  <c r="I160" i="3"/>
  <c r="G161" i="3"/>
  <c r="G162" i="3"/>
  <c r="G164" i="3"/>
  <c r="H165" i="3"/>
  <c r="I165" i="3"/>
  <c r="G165" i="3"/>
  <c r="G166" i="3"/>
  <c r="G167" i="3"/>
  <c r="G171" i="3"/>
  <c r="G172" i="3"/>
  <c r="G173" i="3"/>
  <c r="H174" i="3"/>
  <c r="G175" i="3"/>
  <c r="H177" i="3"/>
  <c r="I177" i="3"/>
  <c r="G178" i="3"/>
  <c r="G179" i="3"/>
  <c r="G184" i="3"/>
  <c r="H185" i="3"/>
  <c r="I185" i="3"/>
  <c r="G186" i="3"/>
  <c r="G187" i="3"/>
  <c r="G188" i="3"/>
  <c r="G189" i="3"/>
  <c r="H190" i="3"/>
  <c r="I190" i="3"/>
  <c r="G191" i="3"/>
  <c r="G192" i="3"/>
  <c r="G193" i="3"/>
  <c r="G194" i="3"/>
  <c r="G195" i="3"/>
  <c r="H196" i="3"/>
  <c r="G196" i="3" s="1"/>
  <c r="I196" i="3"/>
  <c r="G197" i="3"/>
  <c r="G198" i="3"/>
  <c r="G199" i="3"/>
  <c r="G200" i="3"/>
  <c r="G201" i="3"/>
  <c r="H202" i="3"/>
  <c r="G202" i="3" s="1"/>
  <c r="I202" i="3"/>
  <c r="G203" i="3"/>
  <c r="G204" i="3"/>
  <c r="H205" i="3"/>
  <c r="G205" i="3" s="1"/>
  <c r="I205" i="3"/>
  <c r="G206" i="3"/>
  <c r="G207" i="3"/>
  <c r="H208" i="3"/>
  <c r="G208" i="3" s="1"/>
  <c r="I208" i="3"/>
  <c r="G209" i="3"/>
  <c r="G210" i="3"/>
  <c r="G211" i="3"/>
  <c r="G213" i="3"/>
  <c r="G215" i="3"/>
  <c r="G218" i="3"/>
  <c r="G220" i="3"/>
  <c r="G224" i="3"/>
  <c r="G225" i="3"/>
  <c r="H226" i="3"/>
  <c r="G226" i="3" s="1"/>
  <c r="I226" i="3"/>
  <c r="G227" i="3"/>
  <c r="G228" i="3"/>
  <c r="G229" i="3"/>
  <c r="G230" i="3"/>
  <c r="H231" i="3"/>
  <c r="G231" i="3" s="1"/>
  <c r="I231" i="3"/>
  <c r="G232" i="3"/>
  <c r="G233" i="3"/>
  <c r="G234" i="3"/>
  <c r="G235" i="3"/>
  <c r="H236" i="3"/>
  <c r="G236" i="3" s="1"/>
  <c r="I236" i="3"/>
  <c r="G237" i="3"/>
  <c r="G238" i="3"/>
  <c r="H239" i="3"/>
  <c r="I239" i="3"/>
  <c r="G239" i="3" s="1"/>
  <c r="G240" i="3"/>
  <c r="G241" i="3"/>
  <c r="G247" i="3"/>
  <c r="H248" i="3"/>
  <c r="I248" i="3"/>
  <c r="G249" i="3"/>
  <c r="G250" i="3"/>
  <c r="G251" i="3"/>
  <c r="H252" i="3"/>
  <c r="G252" i="3" s="1"/>
  <c r="I252" i="3"/>
  <c r="G253" i="3"/>
  <c r="G254" i="3"/>
  <c r="G255" i="3"/>
  <c r="H256" i="3"/>
  <c r="I256" i="3"/>
  <c r="G257" i="3"/>
  <c r="G258" i="3"/>
  <c r="G259" i="3"/>
  <c r="H260" i="3"/>
  <c r="I260" i="3"/>
  <c r="G261" i="3"/>
  <c r="G262" i="3"/>
  <c r="G263" i="3"/>
  <c r="H264" i="3"/>
  <c r="I264" i="3"/>
  <c r="G265" i="3"/>
  <c r="G266" i="3"/>
  <c r="H267" i="3"/>
  <c r="I267" i="3"/>
  <c r="G268" i="3"/>
  <c r="G269" i="3"/>
  <c r="G271" i="3"/>
  <c r="I275" i="3"/>
  <c r="G277" i="3"/>
  <c r="H279" i="3"/>
  <c r="I279" i="3"/>
  <c r="G279" i="3" s="1"/>
  <c r="G280" i="3"/>
  <c r="G281" i="3"/>
  <c r="H282" i="3"/>
  <c r="I282" i="3"/>
  <c r="G283" i="3"/>
  <c r="G284" i="3"/>
  <c r="H285" i="3"/>
  <c r="I285" i="3"/>
  <c r="G286" i="3"/>
  <c r="G287" i="3"/>
  <c r="H288" i="3"/>
  <c r="I288" i="3"/>
  <c r="G289" i="3"/>
  <c r="G290" i="3"/>
  <c r="H291" i="3"/>
  <c r="I291" i="3"/>
  <c r="G292" i="3"/>
  <c r="G293" i="3"/>
  <c r="I294" i="3"/>
  <c r="G294" i="3" s="1"/>
  <c r="G295" i="3"/>
  <c r="H297" i="3"/>
  <c r="I297" i="3"/>
  <c r="G298" i="3"/>
  <c r="G299" i="3"/>
  <c r="G300" i="3"/>
  <c r="G302" i="3"/>
  <c r="G303" i="3"/>
  <c r="I307" i="3"/>
  <c r="I305" i="3"/>
  <c r="H309" i="3"/>
  <c r="H307" i="3" s="1"/>
  <c r="G307" i="3" s="1"/>
  <c r="F12" i="4"/>
  <c r="F10" i="4" s="1"/>
  <c r="D18" i="4"/>
  <c r="E19" i="4"/>
  <c r="D21" i="4"/>
  <c r="D28" i="4"/>
  <c r="D29" i="4"/>
  <c r="D34" i="4"/>
  <c r="D35" i="4"/>
  <c r="D37" i="4"/>
  <c r="D40" i="4"/>
  <c r="D42" i="4"/>
  <c r="D45" i="4"/>
  <c r="D47" i="4"/>
  <c r="D48" i="4"/>
  <c r="D49" i="4"/>
  <c r="D52" i="4"/>
  <c r="D55" i="4"/>
  <c r="D56" i="4"/>
  <c r="D59" i="4"/>
  <c r="D61" i="4"/>
  <c r="D62" i="4"/>
  <c r="D64" i="4"/>
  <c r="E70" i="4"/>
  <c r="D70" i="4" s="1"/>
  <c r="D72" i="4"/>
  <c r="D73" i="4"/>
  <c r="E74" i="4"/>
  <c r="D74" i="4" s="1"/>
  <c r="D76" i="4"/>
  <c r="D77" i="4"/>
  <c r="E78" i="4"/>
  <c r="D78" i="4" s="1"/>
  <c r="D80" i="4"/>
  <c r="D81" i="4"/>
  <c r="D82" i="4"/>
  <c r="D88" i="4"/>
  <c r="D92" i="4"/>
  <c r="D95" i="4"/>
  <c r="D97" i="4"/>
  <c r="D98" i="4"/>
  <c r="E99" i="4"/>
  <c r="D99" i="4"/>
  <c r="D101" i="4"/>
  <c r="D102" i="4"/>
  <c r="E105" i="4"/>
  <c r="D105" i="4" s="1"/>
  <c r="D106" i="4"/>
  <c r="E109" i="4"/>
  <c r="F109" i="4"/>
  <c r="D109" i="4" s="1"/>
  <c r="D111" i="4"/>
  <c r="D112" i="4"/>
  <c r="D113" i="4"/>
  <c r="D114" i="4"/>
  <c r="D117" i="4"/>
  <c r="D118" i="4"/>
  <c r="F121" i="4"/>
  <c r="F119" i="4"/>
  <c r="D119" i="4" s="1"/>
  <c r="F115" i="4"/>
  <c r="D115" i="4" s="1"/>
  <c r="D123" i="4"/>
  <c r="D124" i="4"/>
  <c r="D125" i="4"/>
  <c r="D126" i="4"/>
  <c r="E129" i="4"/>
  <c r="D129" i="4"/>
  <c r="D131" i="4"/>
  <c r="D132" i="4"/>
  <c r="D134" i="4"/>
  <c r="D135" i="4"/>
  <c r="D136" i="4"/>
  <c r="D137" i="4"/>
  <c r="E139" i="4"/>
  <c r="D139" i="4"/>
  <c r="D141" i="4"/>
  <c r="D146" i="4"/>
  <c r="D147" i="4"/>
  <c r="D150" i="4"/>
  <c r="D151" i="4"/>
  <c r="D153" i="4"/>
  <c r="E154" i="4"/>
  <c r="D154" i="4"/>
  <c r="D156" i="4"/>
  <c r="E157" i="4"/>
  <c r="D157" i="4"/>
  <c r="D159" i="4"/>
  <c r="D160" i="4"/>
  <c r="E161" i="4"/>
  <c r="D161" i="4"/>
  <c r="D163" i="4"/>
  <c r="E164" i="4"/>
  <c r="D164" i="4" s="1"/>
  <c r="D166" i="4"/>
  <c r="F167" i="4"/>
  <c r="F142" i="4"/>
  <c r="E169" i="4"/>
  <c r="D169" i="4" s="1"/>
  <c r="D177" i="4"/>
  <c r="D178" i="4"/>
  <c r="D184" i="4"/>
  <c r="E185" i="4"/>
  <c r="D187" i="4"/>
  <c r="D189" i="4"/>
  <c r="F191" i="4"/>
  <c r="D191" i="4" s="1"/>
  <c r="D193" i="4"/>
  <c r="D194" i="4"/>
  <c r="D195" i="4"/>
  <c r="D196" i="4"/>
  <c r="F197" i="4"/>
  <c r="D197" i="4"/>
  <c r="D199" i="4"/>
  <c r="F200" i="4"/>
  <c r="D200" i="4"/>
  <c r="D202" i="4"/>
  <c r="D203" i="4"/>
  <c r="D204" i="4"/>
  <c r="D205" i="4"/>
  <c r="F208" i="4"/>
  <c r="D210" i="4"/>
  <c r="D211" i="4"/>
  <c r="D212" i="4"/>
  <c r="F216" i="4"/>
  <c r="D218" i="4"/>
  <c r="D219" i="4"/>
  <c r="D220" i="4"/>
  <c r="F221" i="4"/>
  <c r="D221" i="4" s="1"/>
  <c r="D223" i="4"/>
  <c r="F224" i="4"/>
  <c r="D224" i="4" s="1"/>
  <c r="D226" i="4"/>
  <c r="D227" i="4"/>
  <c r="D228" i="4"/>
  <c r="D229" i="4"/>
  <c r="F15" i="6"/>
  <c r="D15" i="6"/>
  <c r="D17" i="6"/>
  <c r="D18" i="6"/>
  <c r="F23" i="6"/>
  <c r="D25" i="6"/>
  <c r="D26" i="6"/>
  <c r="F27" i="6"/>
  <c r="D27" i="6" s="1"/>
  <c r="D29" i="6"/>
  <c r="D30" i="6"/>
  <c r="E33" i="6"/>
  <c r="F33" i="6"/>
  <c r="D35" i="6"/>
  <c r="D36" i="6"/>
  <c r="E37" i="6"/>
  <c r="F37" i="6"/>
  <c r="D38" i="6"/>
  <c r="D39" i="6"/>
  <c r="D40" i="6"/>
  <c r="F43" i="6"/>
  <c r="D43" i="6"/>
  <c r="D45" i="6"/>
  <c r="D46" i="6"/>
  <c r="D47" i="6"/>
  <c r="E48" i="6"/>
  <c r="D48" i="6"/>
  <c r="F48" i="6"/>
  <c r="D50" i="6"/>
  <c r="D51" i="6"/>
  <c r="E52" i="6"/>
  <c r="D56" i="6"/>
  <c r="D57" i="6"/>
  <c r="D60" i="6"/>
  <c r="D65" i="6"/>
  <c r="F70" i="6"/>
  <c r="D70" i="6"/>
  <c r="D72" i="6"/>
  <c r="D73" i="6"/>
  <c r="F76" i="6"/>
  <c r="D78" i="6"/>
  <c r="D79" i="6"/>
  <c r="E80" i="6"/>
  <c r="E74" i="6" s="1"/>
  <c r="F80" i="6"/>
  <c r="D82" i="6"/>
  <c r="D83" i="6"/>
  <c r="H57" i="7"/>
  <c r="I57" i="7"/>
  <c r="G57" i="7" s="1"/>
  <c r="G59" i="7"/>
  <c r="G60" i="7"/>
  <c r="H61" i="7"/>
  <c r="G61" i="7" s="1"/>
  <c r="I61" i="7"/>
  <c r="G63" i="7"/>
  <c r="G64" i="7"/>
  <c r="H55" i="7"/>
  <c r="I65" i="7"/>
  <c r="I66" i="7"/>
  <c r="G66" i="7" s="1"/>
  <c r="G67" i="7"/>
  <c r="G69" i="7"/>
  <c r="G70" i="7"/>
  <c r="G71" i="7"/>
  <c r="G72" i="7"/>
  <c r="G73" i="7"/>
  <c r="G74" i="7"/>
  <c r="G76" i="7"/>
  <c r="E43" i="4" s="1"/>
  <c r="G77" i="7"/>
  <c r="G78" i="7"/>
  <c r="G79" i="7"/>
  <c r="G80" i="7"/>
  <c r="H83" i="7"/>
  <c r="H81" i="7"/>
  <c r="G81" i="7" s="1"/>
  <c r="I83" i="7"/>
  <c r="I81" i="7" s="1"/>
  <c r="G85" i="7"/>
  <c r="G86" i="7"/>
  <c r="H89" i="7"/>
  <c r="H87" i="7" s="1"/>
  <c r="I89" i="7"/>
  <c r="I87" i="7"/>
  <c r="G87" i="7" s="1"/>
  <c r="G91" i="7"/>
  <c r="G92" i="7"/>
  <c r="G97" i="7"/>
  <c r="G98" i="7"/>
  <c r="G99" i="7"/>
  <c r="G100" i="7"/>
  <c r="G101" i="7"/>
  <c r="G102" i="7"/>
  <c r="H110" i="7"/>
  <c r="H108" i="7" s="1"/>
  <c r="I110" i="7"/>
  <c r="I108" i="7" s="1"/>
  <c r="G108" i="7" s="1"/>
  <c r="G112" i="7"/>
  <c r="G113" i="7"/>
  <c r="H116" i="7"/>
  <c r="H114" i="7" s="1"/>
  <c r="I116" i="7"/>
  <c r="G118" i="7"/>
  <c r="G119" i="7"/>
  <c r="I120" i="7"/>
  <c r="G120" i="7" s="1"/>
  <c r="G122" i="7"/>
  <c r="G123" i="7"/>
  <c r="I129" i="7"/>
  <c r="I127" i="7" s="1"/>
  <c r="G127" i="7"/>
  <c r="G131" i="7"/>
  <c r="G132" i="7"/>
  <c r="I135" i="7"/>
  <c r="I133" i="7"/>
  <c r="G133" i="7" s="1"/>
  <c r="G137" i="7"/>
  <c r="G138" i="7"/>
  <c r="I141" i="7"/>
  <c r="G141" i="7"/>
  <c r="G143" i="7"/>
  <c r="G144" i="7"/>
  <c r="I151" i="7"/>
  <c r="I149" i="7"/>
  <c r="G149" i="7" s="1"/>
  <c r="G153" i="7"/>
  <c r="G154" i="7"/>
  <c r="H160" i="7"/>
  <c r="I160" i="7"/>
  <c r="G162" i="7"/>
  <c r="G163" i="7"/>
  <c r="H164" i="7"/>
  <c r="I164" i="7"/>
  <c r="G166" i="7"/>
  <c r="G167" i="7"/>
  <c r="H168" i="7"/>
  <c r="I168" i="7"/>
  <c r="G170" i="7"/>
  <c r="G171" i="7"/>
  <c r="H174" i="7"/>
  <c r="H172" i="7"/>
  <c r="G172" i="7" s="1"/>
  <c r="I174" i="7"/>
  <c r="I172" i="7" s="1"/>
  <c r="G176" i="7"/>
  <c r="G177" i="7"/>
  <c r="H180" i="7"/>
  <c r="I180" i="7"/>
  <c r="G180" i="7" s="1"/>
  <c r="G182" i="7"/>
  <c r="G183" i="7"/>
  <c r="H184" i="7"/>
  <c r="I184" i="7"/>
  <c r="I178" i="7" s="1"/>
  <c r="G178" i="7" s="1"/>
  <c r="G186" i="7"/>
  <c r="G187" i="7"/>
  <c r="H190" i="7"/>
  <c r="H188" i="7"/>
  <c r="I190" i="7"/>
  <c r="I188" i="7" s="1"/>
  <c r="G192" i="7"/>
  <c r="G193" i="7"/>
  <c r="H196" i="7"/>
  <c r="H194" i="7" s="1"/>
  <c r="G194" i="7" s="1"/>
  <c r="I196" i="7"/>
  <c r="I194" i="7"/>
  <c r="G198" i="7"/>
  <c r="G199" i="7"/>
  <c r="H202" i="7"/>
  <c r="H200" i="7"/>
  <c r="I202" i="7"/>
  <c r="I200" i="7" s="1"/>
  <c r="G204" i="7"/>
  <c r="G205" i="7"/>
  <c r="H208" i="7"/>
  <c r="I208" i="7"/>
  <c r="I206" i="7"/>
  <c r="G210" i="7"/>
  <c r="G211" i="7"/>
  <c r="H216" i="7"/>
  <c r="I216" i="7"/>
  <c r="I214" i="7" s="1"/>
  <c r="G218" i="7"/>
  <c r="G219" i="7"/>
  <c r="H220" i="7"/>
  <c r="G220" i="7"/>
  <c r="I220" i="7"/>
  <c r="G222" i="7"/>
  <c r="G223" i="7"/>
  <c r="H226" i="7"/>
  <c r="H97" i="3" s="1"/>
  <c r="G97" i="3" s="1"/>
  <c r="I226" i="7"/>
  <c r="G228" i="7"/>
  <c r="G229" i="7"/>
  <c r="G230" i="7"/>
  <c r="G231" i="7"/>
  <c r="G232" i="7"/>
  <c r="G233" i="7"/>
  <c r="H234" i="7"/>
  <c r="I234" i="7"/>
  <c r="G236" i="7"/>
  <c r="G237" i="7"/>
  <c r="H238" i="7"/>
  <c r="G238" i="7" s="1"/>
  <c r="I238" i="7"/>
  <c r="G240" i="7"/>
  <c r="G241" i="7"/>
  <c r="H242" i="7"/>
  <c r="G242" i="7" s="1"/>
  <c r="I242" i="7"/>
  <c r="G244" i="7"/>
  <c r="G245" i="7"/>
  <c r="H248" i="7"/>
  <c r="I248" i="7"/>
  <c r="G250" i="7"/>
  <c r="G251" i="7"/>
  <c r="H252" i="7"/>
  <c r="I252" i="7"/>
  <c r="G252" i="7" s="1"/>
  <c r="G254" i="7"/>
  <c r="G255" i="7"/>
  <c r="H256" i="7"/>
  <c r="I256" i="7"/>
  <c r="G258" i="7"/>
  <c r="G259" i="7"/>
  <c r="H262" i="7"/>
  <c r="I262" i="7"/>
  <c r="I260" i="7" s="1"/>
  <c r="G264" i="7"/>
  <c r="G265" i="7"/>
  <c r="H266" i="7"/>
  <c r="I266" i="7"/>
  <c r="G268" i="7"/>
  <c r="G269" i="7"/>
  <c r="H270" i="7"/>
  <c r="I270" i="7"/>
  <c r="G270" i="7" s="1"/>
  <c r="G272" i="7"/>
  <c r="G273" i="7"/>
  <c r="G278" i="7"/>
  <c r="H286" i="7"/>
  <c r="I286" i="7"/>
  <c r="G288" i="7"/>
  <c r="G289" i="7"/>
  <c r="H290" i="7"/>
  <c r="I290" i="7"/>
  <c r="G292" i="7"/>
  <c r="G293" i="7"/>
  <c r="H294" i="7"/>
  <c r="I294" i="7"/>
  <c r="G296" i="7"/>
  <c r="G297" i="7"/>
  <c r="H298" i="7"/>
  <c r="I298" i="7"/>
  <c r="G300" i="7"/>
  <c r="G301" i="7"/>
  <c r="H304" i="7"/>
  <c r="H302" i="7" s="1"/>
  <c r="I304" i="7"/>
  <c r="I302" i="7" s="1"/>
  <c r="G306" i="7"/>
  <c r="G307" i="7"/>
  <c r="H310" i="7"/>
  <c r="I310" i="7"/>
  <c r="G310" i="7" s="1"/>
  <c r="G312" i="7"/>
  <c r="G313" i="7"/>
  <c r="H314" i="7"/>
  <c r="I314" i="7"/>
  <c r="G316" i="7"/>
  <c r="G317" i="7"/>
  <c r="H318" i="7"/>
  <c r="I318" i="7"/>
  <c r="G318" i="7" s="1"/>
  <c r="G320" i="7"/>
  <c r="G321" i="7"/>
  <c r="H322" i="7"/>
  <c r="I322" i="7"/>
  <c r="G324" i="7"/>
  <c r="G325" i="7"/>
  <c r="H328" i="7"/>
  <c r="I328" i="7"/>
  <c r="G328" i="7" s="1"/>
  <c r="G330" i="7"/>
  <c r="G331" i="7"/>
  <c r="H332" i="7"/>
  <c r="I332" i="7"/>
  <c r="G334" i="7"/>
  <c r="G335" i="7"/>
  <c r="H336" i="7"/>
  <c r="I336" i="7"/>
  <c r="G336" i="7" s="1"/>
  <c r="G338" i="7"/>
  <c r="G339" i="7"/>
  <c r="H340" i="7"/>
  <c r="I340" i="7"/>
  <c r="G340" i="7" s="1"/>
  <c r="G342" i="7"/>
  <c r="G343" i="7"/>
  <c r="H346" i="7"/>
  <c r="H344" i="7"/>
  <c r="G349" i="7"/>
  <c r="I354" i="7"/>
  <c r="I352" i="7" s="1"/>
  <c r="G356" i="7"/>
  <c r="G357" i="7"/>
  <c r="H360" i="7"/>
  <c r="H358" i="7"/>
  <c r="I360" i="7"/>
  <c r="I358" i="7"/>
  <c r="G362" i="7"/>
  <c r="G363" i="7"/>
  <c r="H366" i="7"/>
  <c r="G366" i="7" s="1"/>
  <c r="H364" i="7"/>
  <c r="G364" i="7" s="1"/>
  <c r="I366" i="7"/>
  <c r="I364" i="7" s="1"/>
  <c r="G368" i="7"/>
  <c r="G369" i="7"/>
  <c r="H372" i="7"/>
  <c r="H370" i="7" s="1"/>
  <c r="I372" i="7"/>
  <c r="I370" i="7"/>
  <c r="G374" i="7"/>
  <c r="G375" i="7"/>
  <c r="H378" i="7"/>
  <c r="H376" i="7"/>
  <c r="G376" i="7" s="1"/>
  <c r="I378" i="7"/>
  <c r="I376" i="7" s="1"/>
  <c r="G380" i="7"/>
  <c r="G381" i="7"/>
  <c r="H384" i="7"/>
  <c r="H382" i="7" s="1"/>
  <c r="G382" i="7" s="1"/>
  <c r="I384" i="7"/>
  <c r="I382" i="7" s="1"/>
  <c r="G386" i="7"/>
  <c r="G387" i="7"/>
  <c r="H392" i="7"/>
  <c r="H390" i="7" s="1"/>
  <c r="I392" i="7"/>
  <c r="I390" i="7"/>
  <c r="G394" i="7"/>
  <c r="G395" i="7"/>
  <c r="H398" i="7"/>
  <c r="I398" i="7"/>
  <c r="I396" i="7" s="1"/>
  <c r="G400" i="7"/>
  <c r="G401" i="7"/>
  <c r="G402" i="7"/>
  <c r="G403" i="7"/>
  <c r="G404" i="7"/>
  <c r="G405" i="7"/>
  <c r="G406" i="7"/>
  <c r="G407" i="7"/>
  <c r="G408" i="7"/>
  <c r="G409" i="7"/>
  <c r="G410" i="7"/>
  <c r="G414" i="7"/>
  <c r="G415" i="7"/>
  <c r="H418" i="7"/>
  <c r="I418" i="7"/>
  <c r="I416" i="7" s="1"/>
  <c r="G420" i="7"/>
  <c r="G421" i="7"/>
  <c r="H424" i="7"/>
  <c r="G424" i="7" s="1"/>
  <c r="I424" i="7"/>
  <c r="I422" i="7"/>
  <c r="G426" i="7"/>
  <c r="H432" i="7"/>
  <c r="H182" i="3" s="1"/>
  <c r="I432" i="7"/>
  <c r="I430" i="7"/>
  <c r="G434" i="7"/>
  <c r="G435" i="7"/>
  <c r="G436" i="7"/>
  <c r="G437" i="7"/>
  <c r="G438" i="7"/>
  <c r="G439" i="7"/>
  <c r="G440" i="7"/>
  <c r="D67" i="4"/>
  <c r="G441" i="7"/>
  <c r="G442" i="7"/>
  <c r="G443" i="7"/>
  <c r="G444" i="7"/>
  <c r="G445" i="7"/>
  <c r="G446" i="7"/>
  <c r="H451" i="7"/>
  <c r="I451" i="7"/>
  <c r="I449" i="7" s="1"/>
  <c r="G453" i="7"/>
  <c r="G454" i="7"/>
  <c r="H455" i="7"/>
  <c r="I455" i="7"/>
  <c r="G455" i="7" s="1"/>
  <c r="G457" i="7"/>
  <c r="G458" i="7"/>
  <c r="H459" i="7"/>
  <c r="I459" i="7"/>
  <c r="G459" i="7" s="1"/>
  <c r="G461" i="7"/>
  <c r="G462" i="7"/>
  <c r="H465" i="7"/>
  <c r="I465" i="7"/>
  <c r="G465" i="7" s="1"/>
  <c r="G467" i="7"/>
  <c r="G468" i="7"/>
  <c r="H469" i="7"/>
  <c r="I469" i="7"/>
  <c r="G471" i="7"/>
  <c r="G472" i="7"/>
  <c r="H473" i="7"/>
  <c r="I473" i="7"/>
  <c r="G473" i="7" s="1"/>
  <c r="G475" i="7"/>
  <c r="G476" i="7"/>
  <c r="H477" i="7"/>
  <c r="I477" i="7"/>
  <c r="G477" i="7" s="1"/>
  <c r="G479" i="7"/>
  <c r="G480" i="7"/>
  <c r="H483" i="7"/>
  <c r="I483" i="7"/>
  <c r="G483" i="7" s="1"/>
  <c r="G485" i="7"/>
  <c r="G486" i="7"/>
  <c r="H487" i="7"/>
  <c r="I487" i="7"/>
  <c r="G487" i="7" s="1"/>
  <c r="G489" i="7"/>
  <c r="G490" i="7"/>
  <c r="H491" i="7"/>
  <c r="I491" i="7"/>
  <c r="G493" i="7"/>
  <c r="G494" i="7"/>
  <c r="H495" i="7"/>
  <c r="I495" i="7"/>
  <c r="G497" i="7"/>
  <c r="G498" i="7"/>
  <c r="H501" i="7"/>
  <c r="H499" i="7" s="1"/>
  <c r="I501" i="7"/>
  <c r="G501" i="7" s="1"/>
  <c r="G503" i="7"/>
  <c r="G504" i="7"/>
  <c r="H507" i="7"/>
  <c r="I507" i="7"/>
  <c r="I505" i="7" s="1"/>
  <c r="G509" i="7"/>
  <c r="G510" i="7"/>
  <c r="H513" i="7"/>
  <c r="I513" i="7"/>
  <c r="I511" i="7" s="1"/>
  <c r="G515" i="7"/>
  <c r="G516" i="7"/>
  <c r="H517" i="7"/>
  <c r="I517" i="7"/>
  <c r="G519" i="7"/>
  <c r="G520" i="7"/>
  <c r="H525" i="7"/>
  <c r="H523" i="7" s="1"/>
  <c r="H216" i="3" s="1"/>
  <c r="I525" i="7"/>
  <c r="I523" i="7" s="1"/>
  <c r="I216" i="3" s="1"/>
  <c r="I214" i="3" s="1"/>
  <c r="G527" i="7"/>
  <c r="G528" i="7"/>
  <c r="G529" i="7"/>
  <c r="G530" i="7"/>
  <c r="E65" i="4" s="1"/>
  <c r="D65" i="4" s="1"/>
  <c r="G531" i="7"/>
  <c r="G532" i="7"/>
  <c r="G533" i="7"/>
  <c r="G534" i="7"/>
  <c r="G535" i="7"/>
  <c r="G537" i="7"/>
  <c r="G538" i="7"/>
  <c r="I541" i="7"/>
  <c r="I219" i="3" s="1"/>
  <c r="I217" i="3" s="1"/>
  <c r="G543" i="7"/>
  <c r="G544" i="7"/>
  <c r="G545" i="7"/>
  <c r="G546" i="7"/>
  <c r="H547" i="7"/>
  <c r="I547" i="7"/>
  <c r="G548" i="7"/>
  <c r="G549" i="7"/>
  <c r="G550" i="7"/>
  <c r="G551" i="7"/>
  <c r="I552" i="7"/>
  <c r="I221" i="3" s="1"/>
  <c r="G221" i="3" s="1"/>
  <c r="G554" i="7"/>
  <c r="G555" i="7"/>
  <c r="G556" i="7"/>
  <c r="G557" i="7"/>
  <c r="G558" i="7"/>
  <c r="G559" i="7"/>
  <c r="G560" i="7"/>
  <c r="H561" i="7"/>
  <c r="H552" i="7"/>
  <c r="I561" i="7"/>
  <c r="G562" i="7"/>
  <c r="G563" i="7"/>
  <c r="G564" i="7"/>
  <c r="G565" i="7"/>
  <c r="H566" i="7"/>
  <c r="G566" i="7" s="1"/>
  <c r="G568" i="7"/>
  <c r="G569" i="7"/>
  <c r="H570" i="7"/>
  <c r="I570" i="7"/>
  <c r="I223" i="3" s="1"/>
  <c r="G223" i="3" s="1"/>
  <c r="G572" i="7"/>
  <c r="G573" i="7"/>
  <c r="G574" i="7"/>
  <c r="G575" i="7"/>
  <c r="G576" i="7"/>
  <c r="G577" i="7"/>
  <c r="G578" i="7"/>
  <c r="G579" i="7"/>
  <c r="H580" i="7"/>
  <c r="G580" i="7" s="1"/>
  <c r="I580" i="7"/>
  <c r="G582" i="7"/>
  <c r="G583" i="7"/>
  <c r="H584" i="7"/>
  <c r="G584" i="7" s="1"/>
  <c r="I584" i="7"/>
  <c r="G586" i="7"/>
  <c r="G587" i="7"/>
  <c r="H590" i="7"/>
  <c r="G590" i="7" s="1"/>
  <c r="I590" i="7"/>
  <c r="G592" i="7"/>
  <c r="G593" i="7"/>
  <c r="H594" i="7"/>
  <c r="I594" i="7"/>
  <c r="G596" i="7"/>
  <c r="G597" i="7"/>
  <c r="H598" i="7"/>
  <c r="G598" i="7" s="1"/>
  <c r="I598" i="7"/>
  <c r="G600" i="7"/>
  <c r="G601" i="7"/>
  <c r="H604" i="7"/>
  <c r="G604" i="7" s="1"/>
  <c r="I604" i="7"/>
  <c r="G606" i="7"/>
  <c r="G607" i="7"/>
  <c r="H608" i="7"/>
  <c r="G608" i="7" s="1"/>
  <c r="I608" i="7"/>
  <c r="G610" i="7"/>
  <c r="G611" i="7"/>
  <c r="H612" i="7"/>
  <c r="G612" i="7" s="1"/>
  <c r="I612" i="7"/>
  <c r="G614" i="7"/>
  <c r="G615" i="7"/>
  <c r="H618" i="7"/>
  <c r="H616" i="7" s="1"/>
  <c r="G616" i="7" s="1"/>
  <c r="I618" i="7"/>
  <c r="I616" i="7" s="1"/>
  <c r="G620" i="7"/>
  <c r="G621" i="7"/>
  <c r="H624" i="7"/>
  <c r="H622" i="7" s="1"/>
  <c r="I624" i="7"/>
  <c r="I622" i="7" s="1"/>
  <c r="G626" i="7"/>
  <c r="G627" i="7"/>
  <c r="I632" i="7"/>
  <c r="I630" i="7" s="1"/>
  <c r="G634" i="7"/>
  <c r="G635" i="7"/>
  <c r="G636" i="7"/>
  <c r="G637" i="7"/>
  <c r="G638" i="7"/>
  <c r="D66" i="4"/>
  <c r="G639" i="7"/>
  <c r="G640" i="7"/>
  <c r="G641" i="7"/>
  <c r="G642" i="7"/>
  <c r="G643" i="7"/>
  <c r="G646" i="7"/>
  <c r="H647" i="7"/>
  <c r="I647" i="7"/>
  <c r="G648" i="7"/>
  <c r="G649" i="7"/>
  <c r="G650" i="7"/>
  <c r="G652" i="7"/>
  <c r="H653" i="7"/>
  <c r="I653" i="7"/>
  <c r="I651" i="7" s="1"/>
  <c r="G654" i="7"/>
  <c r="G655" i="7"/>
  <c r="G656" i="7"/>
  <c r="H657" i="7"/>
  <c r="G657" i="7" s="1"/>
  <c r="I657" i="7"/>
  <c r="G658" i="7"/>
  <c r="G659" i="7"/>
  <c r="G660" i="7"/>
  <c r="G662" i="7"/>
  <c r="H663" i="7"/>
  <c r="I663" i="7"/>
  <c r="G664" i="7"/>
  <c r="G665" i="7"/>
  <c r="G666" i="7"/>
  <c r="H667" i="7"/>
  <c r="I667" i="7"/>
  <c r="G667" i="7" s="1"/>
  <c r="G668" i="7"/>
  <c r="G669" i="7"/>
  <c r="G670" i="7"/>
  <c r="G672" i="7"/>
  <c r="H673" i="7"/>
  <c r="I673" i="7"/>
  <c r="G674" i="7"/>
  <c r="G675" i="7"/>
  <c r="G676" i="7"/>
  <c r="H677" i="7"/>
  <c r="H671" i="7" s="1"/>
  <c r="I677" i="7"/>
  <c r="G678" i="7"/>
  <c r="G679" i="7"/>
  <c r="G680" i="7"/>
  <c r="G681" i="7"/>
  <c r="H684" i="7"/>
  <c r="H272" i="3" s="1"/>
  <c r="H270" i="3" s="1"/>
  <c r="G686" i="7"/>
  <c r="G687" i="7"/>
  <c r="G688" i="7"/>
  <c r="G689" i="7"/>
  <c r="G690" i="7"/>
  <c r="G691" i="7"/>
  <c r="G692" i="7"/>
  <c r="G693" i="7"/>
  <c r="G694" i="7"/>
  <c r="G695" i="7"/>
  <c r="I696" i="7"/>
  <c r="G696" i="7" s="1"/>
  <c r="G698" i="7"/>
  <c r="G699" i="7"/>
  <c r="I702" i="7"/>
  <c r="G702" i="7" s="1"/>
  <c r="G704" i="7"/>
  <c r="G705" i="7"/>
  <c r="I708" i="7"/>
  <c r="G710" i="7"/>
  <c r="G711" i="7"/>
  <c r="I714" i="7"/>
  <c r="I712" i="7" s="1"/>
  <c r="G712" i="7" s="1"/>
  <c r="G716" i="7"/>
  <c r="G717" i="7"/>
  <c r="G718" i="7"/>
  <c r="G719" i="7"/>
  <c r="G720" i="7"/>
  <c r="G721" i="7"/>
  <c r="G722" i="7"/>
  <c r="G723" i="7"/>
  <c r="H728" i="7"/>
  <c r="I728" i="7"/>
  <c r="I726" i="7" s="1"/>
  <c r="G730" i="7"/>
  <c r="G731" i="7"/>
  <c r="H732" i="7"/>
  <c r="H278" i="3" s="1"/>
  <c r="H275" i="3" s="1"/>
  <c r="H273" i="3" s="1"/>
  <c r="I732" i="7"/>
  <c r="G732" i="7" s="1"/>
  <c r="G734" i="7"/>
  <c r="G735" i="7"/>
  <c r="H738" i="7"/>
  <c r="G738" i="7" s="1"/>
  <c r="I738" i="7"/>
  <c r="I736" i="7" s="1"/>
  <c r="G740" i="7"/>
  <c r="G741" i="7"/>
  <c r="H744" i="7"/>
  <c r="G744" i="7" s="1"/>
  <c r="I744" i="7"/>
  <c r="I742" i="7" s="1"/>
  <c r="G746" i="7"/>
  <c r="G747" i="7"/>
  <c r="H750" i="7"/>
  <c r="H748" i="7" s="1"/>
  <c r="I750" i="7"/>
  <c r="G752" i="7"/>
  <c r="G753" i="7"/>
  <c r="H756" i="7"/>
  <c r="H754" i="7" s="1"/>
  <c r="G754" i="7" s="1"/>
  <c r="I756" i="7"/>
  <c r="I754" i="7" s="1"/>
  <c r="G758" i="7"/>
  <c r="G759" i="7"/>
  <c r="H762" i="7"/>
  <c r="H760" i="7" s="1"/>
  <c r="I762" i="7"/>
  <c r="I760" i="7" s="1"/>
  <c r="G764" i="7"/>
  <c r="G765" i="7"/>
  <c r="H768" i="7"/>
  <c r="G768" i="7" s="1"/>
  <c r="I768" i="7"/>
  <c r="I766" i="7" s="1"/>
  <c r="G770" i="7"/>
  <c r="G771" i="7"/>
  <c r="H772" i="7"/>
  <c r="H778" i="7"/>
  <c r="I778" i="7"/>
  <c r="G780" i="7"/>
  <c r="G781" i="7"/>
  <c r="I782" i="7"/>
  <c r="G784" i="7"/>
  <c r="D138" i="4"/>
  <c r="G785" i="7"/>
  <c r="H792" i="7"/>
  <c r="H790" i="7" s="1"/>
  <c r="H788" i="7" s="1"/>
  <c r="H786" i="7" s="1"/>
  <c r="G793" i="7"/>
  <c r="G309" i="3"/>
  <c r="H301" i="3"/>
  <c r="D23" i="6"/>
  <c r="E22" i="4"/>
  <c r="D22" i="4"/>
  <c r="D24" i="4"/>
  <c r="D61" i="6"/>
  <c r="E107" i="4"/>
  <c r="D107" i="4" s="1"/>
  <c r="D76" i="6"/>
  <c r="G135" i="7"/>
  <c r="G83" i="3"/>
  <c r="D121" i="4"/>
  <c r="G282" i="3"/>
  <c r="G248" i="3"/>
  <c r="G157" i="3"/>
  <c r="G25" i="3"/>
  <c r="G291" i="3"/>
  <c r="G285" i="3"/>
  <c r="G148" i="3"/>
  <c r="G53" i="3"/>
  <c r="D60" i="4"/>
  <c r="I11" i="7"/>
  <c r="D33" i="6"/>
  <c r="G256" i="3"/>
  <c r="G160" i="3"/>
  <c r="I143" i="3"/>
  <c r="G47" i="3"/>
  <c r="F21" i="6"/>
  <c r="D21" i="6" s="1"/>
  <c r="G177" i="3"/>
  <c r="G124" i="3"/>
  <c r="D17" i="4"/>
  <c r="E36" i="4"/>
  <c r="D36" i="4" s="1"/>
  <c r="E144" i="4"/>
  <c r="D144" i="4" s="1"/>
  <c r="D38" i="4"/>
  <c r="I170" i="3"/>
  <c r="I168" i="3" s="1"/>
  <c r="G296" i="3"/>
  <c r="E31" i="6"/>
  <c r="E19" i="6"/>
  <c r="D19" i="6" s="1"/>
  <c r="E53" i="2"/>
  <c r="D53" i="2" s="1"/>
  <c r="F31" i="6"/>
  <c r="D31" i="6" s="1"/>
  <c r="F19" i="6"/>
  <c r="F13" i="6" s="1"/>
  <c r="G77" i="3"/>
  <c r="G70" i="3"/>
  <c r="G56" i="3"/>
  <c r="F74" i="6"/>
  <c r="F68" i="6" s="1"/>
  <c r="F66" i="6" s="1"/>
  <c r="D37" i="6"/>
  <c r="E68" i="4"/>
  <c r="D68" i="4" s="1"/>
  <c r="G267" i="3"/>
  <c r="G260" i="3"/>
  <c r="G121" i="3"/>
  <c r="G109" i="3"/>
  <c r="G80" i="3"/>
  <c r="H726" i="7"/>
  <c r="G726" i="7" s="1"/>
  <c r="I139" i="7"/>
  <c r="G139" i="7"/>
  <c r="I246" i="7"/>
  <c r="G83" i="7"/>
  <c r="D57" i="4"/>
  <c r="E54" i="4"/>
  <c r="D54" i="4" s="1"/>
  <c r="D77" i="2"/>
  <c r="D63" i="4"/>
  <c r="G31" i="3"/>
  <c r="E51" i="4"/>
  <c r="D51" i="4" s="1"/>
  <c r="D30" i="4"/>
  <c r="E14" i="4"/>
  <c r="D14" i="4" s="1"/>
  <c r="E133" i="4"/>
  <c r="D133" i="4" s="1"/>
  <c r="F107" i="4"/>
  <c r="F103" i="4" s="1"/>
  <c r="G129" i="7"/>
  <c r="I11" i="3"/>
  <c r="D87" i="4"/>
  <c r="E85" i="4"/>
  <c r="D85" i="4"/>
  <c r="E83" i="4"/>
  <c r="D83" i="4" s="1"/>
  <c r="G95" i="7"/>
  <c r="D13" i="2"/>
  <c r="I481" i="7"/>
  <c r="G202" i="7"/>
  <c r="G469" i="7"/>
  <c r="H449" i="7"/>
  <c r="D152" i="4"/>
  <c r="E148" i="4"/>
  <c r="G52" i="3"/>
  <c r="D32" i="4"/>
  <c r="G384" i="7"/>
  <c r="G378" i="7"/>
  <c r="G276" i="7"/>
  <c r="G495" i="7"/>
  <c r="H481" i="7"/>
  <c r="G481" i="7" s="1"/>
  <c r="G451" i="7"/>
  <c r="G372" i="7"/>
  <c r="G110" i="7"/>
  <c r="F180" i="4"/>
  <c r="D180" i="4" s="1"/>
  <c r="G647" i="7"/>
  <c r="I602" i="7"/>
  <c r="G65" i="7"/>
  <c r="G278" i="3"/>
  <c r="I114" i="7"/>
  <c r="I463" i="7"/>
  <c r="G561" i="7"/>
  <c r="G491" i="7"/>
  <c r="G114" i="3"/>
  <c r="G266" i="7"/>
  <c r="G248" i="7"/>
  <c r="I224" i="7"/>
  <c r="H463" i="7"/>
  <c r="G463" i="7" s="1"/>
  <c r="H214" i="7"/>
  <c r="H178" i="7"/>
  <c r="G151" i="7"/>
  <c r="H505" i="7"/>
  <c r="I776" i="7"/>
  <c r="I774" i="7" s="1"/>
  <c r="G774" i="7" s="1"/>
  <c r="G594" i="7"/>
  <c r="G360" i="7"/>
  <c r="G332" i="7"/>
  <c r="G322" i="7"/>
  <c r="G314" i="7"/>
  <c r="D185" i="4"/>
  <c r="G714" i="7"/>
  <c r="E27" i="4"/>
  <c r="G517" i="7"/>
  <c r="G398" i="7"/>
  <c r="I304" i="3"/>
  <c r="G304" i="3" s="1"/>
  <c r="G782" i="7"/>
  <c r="H776" i="7"/>
  <c r="G778" i="7"/>
  <c r="H736" i="7"/>
  <c r="G736" i="7" s="1"/>
  <c r="H422" i="7"/>
  <c r="G422" i="7" s="1"/>
  <c r="I700" i="7"/>
  <c r="I182" i="3"/>
  <c r="I180" i="3" s="1"/>
  <c r="H326" i="7"/>
  <c r="I706" i="7"/>
  <c r="G708" i="7"/>
  <c r="H352" i="7"/>
  <c r="G354" i="7"/>
  <c r="H308" i="7"/>
  <c r="G200" i="7"/>
  <c r="G174" i="7"/>
  <c r="G168" i="7"/>
  <c r="G116" i="7"/>
  <c r="I97" i="3"/>
  <c r="I95" i="3" s="1"/>
  <c r="D91" i="4"/>
  <c r="D148" i="4"/>
  <c r="H11" i="7"/>
  <c r="G13" i="3"/>
  <c r="H11" i="3"/>
  <c r="G11" i="3" s="1"/>
  <c r="D58" i="4"/>
  <c r="G116" i="3"/>
  <c r="G275" i="3"/>
  <c r="G700" i="7"/>
  <c r="D175" i="4"/>
  <c r="D179" i="4"/>
  <c r="H89" i="3"/>
  <c r="H305" i="3"/>
  <c r="G305" i="3" s="1"/>
  <c r="E167" i="4"/>
  <c r="D167" i="4" s="1"/>
  <c r="D65" i="2"/>
  <c r="E96" i="2"/>
  <c r="F89" i="2"/>
  <c r="D89" i="2"/>
  <c r="D68" i="2"/>
  <c r="F62" i="2"/>
  <c r="H602" i="7" l="1"/>
  <c r="G602" i="7" s="1"/>
  <c r="G352" i="7"/>
  <c r="I350" i="7"/>
  <c r="I174" i="3"/>
  <c r="G174" i="3" s="1"/>
  <c r="G176" i="3"/>
  <c r="G370" i="7"/>
  <c r="H350" i="7"/>
  <c r="G350" i="7" s="1"/>
  <c r="G114" i="7"/>
  <c r="H42" i="3"/>
  <c r="H180" i="3"/>
  <c r="G180" i="3" s="1"/>
  <c r="G182" i="3"/>
  <c r="D43" i="4"/>
  <c r="E41" i="4"/>
  <c r="D41" i="4" s="1"/>
  <c r="I212" i="3"/>
  <c r="G196" i="7"/>
  <c r="G392" i="7"/>
  <c r="G226" i="7"/>
  <c r="G89" i="7"/>
  <c r="H766" i="7"/>
  <c r="G766" i="7" s="1"/>
  <c r="H222" i="3"/>
  <c r="G222" i="3" s="1"/>
  <c r="G677" i="7"/>
  <c r="H661" i="7"/>
  <c r="G661" i="7" s="1"/>
  <c r="I661" i="7"/>
  <c r="H651" i="7"/>
  <c r="G651" i="7" s="1"/>
  <c r="G507" i="7"/>
  <c r="G256" i="7"/>
  <c r="G234" i="7"/>
  <c r="G188" i="7"/>
  <c r="G164" i="7"/>
  <c r="G776" i="7"/>
  <c r="H742" i="7"/>
  <c r="G742" i="7" s="1"/>
  <c r="H682" i="7"/>
  <c r="G618" i="7"/>
  <c r="H9" i="7"/>
  <c r="G432" i="7"/>
  <c r="G505" i="7"/>
  <c r="G412" i="7"/>
  <c r="G358" i="7"/>
  <c r="I326" i="7"/>
  <c r="G326" i="7" s="1"/>
  <c r="I308" i="7"/>
  <c r="G308" i="7" s="1"/>
  <c r="G11" i="7"/>
  <c r="E103" i="4"/>
  <c r="H588" i="7"/>
  <c r="G588" i="7" s="1"/>
  <c r="G728" i="7"/>
  <c r="H430" i="7"/>
  <c r="G430" i="7" s="1"/>
  <c r="G760" i="7"/>
  <c r="G750" i="7"/>
  <c r="G622" i="7"/>
  <c r="I588" i="7"/>
  <c r="G570" i="7"/>
  <c r="G302" i="7"/>
  <c r="G298" i="7"/>
  <c r="G294" i="7"/>
  <c r="G290" i="7"/>
  <c r="G286" i="7"/>
  <c r="G184" i="7"/>
  <c r="E127" i="4"/>
  <c r="D127" i="4" s="1"/>
  <c r="F173" i="4"/>
  <c r="D173" i="4" s="1"/>
  <c r="E142" i="4"/>
  <c r="D142" i="4" s="1"/>
  <c r="E21" i="2"/>
  <c r="D21" i="2" s="1"/>
  <c r="D23" i="2"/>
  <c r="G706" i="7"/>
  <c r="I684" i="7"/>
  <c r="I772" i="7"/>
  <c r="G772" i="7" s="1"/>
  <c r="H632" i="7"/>
  <c r="G216" i="3"/>
  <c r="H214" i="3"/>
  <c r="D27" i="4"/>
  <c r="E25" i="4"/>
  <c r="D25" i="4" s="1"/>
  <c r="G214" i="7"/>
  <c r="I301" i="3"/>
  <c r="G301" i="3" s="1"/>
  <c r="I388" i="7"/>
  <c r="G449" i="7"/>
  <c r="G663" i="7"/>
  <c r="G525" i="7"/>
  <c r="G190" i="7"/>
  <c r="H45" i="3"/>
  <c r="G45" i="3" s="1"/>
  <c r="G274" i="7"/>
  <c r="I63" i="3"/>
  <c r="D80" i="6"/>
  <c r="D208" i="4"/>
  <c r="G756" i="7"/>
  <c r="I748" i="7"/>
  <c r="G673" i="7"/>
  <c r="I671" i="7"/>
  <c r="G671" i="7" s="1"/>
  <c r="I499" i="7"/>
  <c r="G499" i="7" s="1"/>
  <c r="H396" i="7"/>
  <c r="H170" i="3"/>
  <c r="G216" i="7"/>
  <c r="G297" i="3"/>
  <c r="E46" i="2"/>
  <c r="D48" i="2"/>
  <c r="G160" i="7"/>
  <c r="H158" i="7"/>
  <c r="G552" i="7"/>
  <c r="G653" i="7"/>
  <c r="G762" i="7"/>
  <c r="H541" i="7"/>
  <c r="G547" i="7"/>
  <c r="H511" i="7"/>
  <c r="G513" i="7"/>
  <c r="G390" i="7"/>
  <c r="G262" i="7"/>
  <c r="H260" i="7"/>
  <c r="G260" i="7" s="1"/>
  <c r="H246" i="7"/>
  <c r="G190" i="3"/>
  <c r="H183" i="3"/>
  <c r="G183" i="3" s="1"/>
  <c r="I45" i="3"/>
  <c r="D74" i="6"/>
  <c r="E68" i="6"/>
  <c r="D216" i="4"/>
  <c r="F215" i="4"/>
  <c r="D19" i="4"/>
  <c r="E12" i="4"/>
  <c r="G304" i="7"/>
  <c r="F8" i="2"/>
  <c r="I539" i="7"/>
  <c r="G539" i="7" s="1"/>
  <c r="G523" i="7"/>
  <c r="I147" i="7"/>
  <c r="E13" i="6"/>
  <c r="G624" i="7"/>
  <c r="I246" i="3"/>
  <c r="I244" i="3" s="1"/>
  <c r="H416" i="7"/>
  <c r="G416" i="7" s="1"/>
  <c r="G418" i="7"/>
  <c r="G208" i="7"/>
  <c r="H206" i="7"/>
  <c r="G206" i="7" s="1"/>
  <c r="I158" i="7"/>
  <c r="I156" i="7" s="1"/>
  <c r="I55" i="7"/>
  <c r="I24" i="3" s="1"/>
  <c r="I20" i="3" s="1"/>
  <c r="I9" i="3" s="1"/>
  <c r="G288" i="3"/>
  <c r="G264" i="3"/>
  <c r="I183" i="3"/>
  <c r="G185" i="3"/>
  <c r="G151" i="3"/>
  <c r="H63" i="3"/>
  <c r="G63" i="3" s="1"/>
  <c r="I447" i="7" l="1"/>
  <c r="H39" i="3"/>
  <c r="G42" i="3"/>
  <c r="H724" i="7"/>
  <c r="G20" i="3"/>
  <c r="E93" i="4"/>
  <c r="D93" i="4" s="1"/>
  <c r="D103" i="4"/>
  <c r="F171" i="4"/>
  <c r="D171" i="4" s="1"/>
  <c r="G396" i="7"/>
  <c r="H388" i="7"/>
  <c r="G388" i="7" s="1"/>
  <c r="D13" i="6"/>
  <c r="E10" i="4"/>
  <c r="D12" i="4"/>
  <c r="D68" i="6"/>
  <c r="E66" i="6"/>
  <c r="D66" i="6" s="1"/>
  <c r="H219" i="3"/>
  <c r="G541" i="7"/>
  <c r="G158" i="7"/>
  <c r="H156" i="7"/>
  <c r="G748" i="7"/>
  <c r="I724" i="7"/>
  <c r="G24" i="3"/>
  <c r="G147" i="3"/>
  <c r="H145" i="3"/>
  <c r="I521" i="7"/>
  <c r="G521" i="7" s="1"/>
  <c r="G632" i="7"/>
  <c r="H630" i="7"/>
  <c r="H246" i="3"/>
  <c r="G246" i="7"/>
  <c r="H212" i="7"/>
  <c r="D96" i="2"/>
  <c r="G214" i="3"/>
  <c r="I272" i="3"/>
  <c r="I682" i="7"/>
  <c r="G682" i="7" s="1"/>
  <c r="G684" i="7"/>
  <c r="D46" i="2"/>
  <c r="E10" i="2"/>
  <c r="G147" i="7"/>
  <c r="I145" i="7"/>
  <c r="D215" i="4"/>
  <c r="F213" i="4"/>
  <c r="H447" i="7"/>
  <c r="G447" i="7" s="1"/>
  <c r="G511" i="7"/>
  <c r="H168" i="3"/>
  <c r="G170" i="3"/>
  <c r="G55" i="7"/>
  <c r="I273" i="3"/>
  <c r="G273" i="3" s="1"/>
  <c r="I9" i="7"/>
  <c r="G9" i="7" s="1"/>
  <c r="G724" i="7" l="1"/>
  <c r="G39" i="3"/>
  <c r="H37" i="3"/>
  <c r="I270" i="3"/>
  <c r="G272" i="3"/>
  <c r="G156" i="7"/>
  <c r="G219" i="3"/>
  <c r="H217" i="3"/>
  <c r="H163" i="3"/>
  <c r="G163" i="3" s="1"/>
  <c r="G168" i="3"/>
  <c r="D213" i="4"/>
  <c r="F206" i="4"/>
  <c r="D10" i="4"/>
  <c r="E8" i="4"/>
  <c r="D10" i="2"/>
  <c r="E8" i="2"/>
  <c r="H244" i="3"/>
  <c r="G246" i="3"/>
  <c r="G145" i="7"/>
  <c r="I125" i="7"/>
  <c r="G125" i="7" s="1"/>
  <c r="H628" i="7"/>
  <c r="G8" i="7" s="1"/>
  <c r="G630" i="7"/>
  <c r="H143" i="3"/>
  <c r="G143" i="3" s="1"/>
  <c r="G145" i="3"/>
  <c r="I628" i="7"/>
  <c r="F180" i="7" s="1"/>
  <c r="G37" i="3" l="1"/>
  <c r="H9" i="3"/>
  <c r="G9" i="3" s="1"/>
  <c r="D8" i="2"/>
  <c r="D206" i="4"/>
  <c r="I142" i="3"/>
  <c r="F8" i="4"/>
  <c r="D8" i="4" s="1"/>
  <c r="G217" i="3"/>
  <c r="H212" i="3"/>
  <c r="G212" i="3" s="1"/>
  <c r="G628" i="7"/>
  <c r="H242" i="3"/>
  <c r="G244" i="3"/>
  <c r="G270" i="3"/>
  <c r="I242" i="3"/>
  <c r="H8" i="3" l="1"/>
  <c r="D10" i="5" s="1"/>
  <c r="E9" i="6" s="1"/>
  <c r="E64" i="6" s="1"/>
  <c r="G142" i="3"/>
  <c r="I139" i="3"/>
  <c r="I348" i="7"/>
  <c r="G242" i="3"/>
  <c r="G348" i="7" l="1"/>
  <c r="I346" i="7"/>
  <c r="G139" i="3"/>
  <c r="I89" i="3"/>
  <c r="E41" i="6"/>
  <c r="G89" i="3" l="1"/>
  <c r="I8" i="3"/>
  <c r="E11" i="6"/>
  <c r="I344" i="7"/>
  <c r="G346" i="7"/>
  <c r="G8" i="3" l="1"/>
  <c r="I212" i="7"/>
  <c r="G212" i="7" s="1"/>
  <c r="G344" i="7"/>
  <c r="F41" i="6" l="1"/>
  <c r="D64" i="6"/>
  <c r="F11" i="6" l="1"/>
  <c r="D11" i="6" s="1"/>
  <c r="D41" i="6"/>
  <c r="G54" i="7"/>
</calcChain>
</file>

<file path=xl/sharedStrings.xml><?xml version="1.0" encoding="utf-8"?>
<sst xmlns="http://schemas.openxmlformats.org/spreadsheetml/2006/main" count="2817" uniqueCount="995">
  <si>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</si>
  <si>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</si>
  <si>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</si>
  <si>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</si>
  <si>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</si>
  <si>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</si>
  <si>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</si>
  <si>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</si>
  <si>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</si>
  <si>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</si>
  <si>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</si>
  <si>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</si>
  <si>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</si>
  <si>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</si>
  <si>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</si>
  <si>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</si>
  <si>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</si>
  <si>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</si>
  <si>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</si>
  <si>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</si>
  <si>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</si>
  <si>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</si>
  <si>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</si>
  <si>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</si>
  <si>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</si>
  <si>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</si>
  <si>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</si>
  <si>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</si>
  <si>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</si>
  <si>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</si>
  <si>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</si>
  <si>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</si>
  <si>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</si>
  <si>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</si>
  <si>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</si>
  <si>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</si>
  <si>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</si>
  <si>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</si>
  <si>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</si>
  <si>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</si>
  <si>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</si>
  <si>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</si>
  <si>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</si>
  <si>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</si>
  <si>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</si>
  <si>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</si>
  <si>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</si>
  <si>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</si>
  <si>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</si>
  <si>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</si>
  <si>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</si>
  <si>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</si>
  <si>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</si>
  <si>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</si>
  <si>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</si>
  <si>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</si>
  <si>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</si>
  <si>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</si>
  <si>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</si>
  <si>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</si>
  <si>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</si>
  <si>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</si>
  <si>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</si>
  <si>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</si>
  <si>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</si>
  <si>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</si>
  <si>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</si>
  <si>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</si>
  <si>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</si>
  <si>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</si>
  <si>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</si>
  <si>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</si>
  <si>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</si>
  <si>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</si>
  <si>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</si>
  <si>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</si>
  <si>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</si>
  <si>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</si>
  <si>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</si>
  <si>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</si>
  <si>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</si>
  <si>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</si>
  <si>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</si>
  <si>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</si>
  <si>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</si>
  <si>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</si>
  <si>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</si>
  <si>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</si>
  <si>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</si>
  <si>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</si>
  <si>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</si>
  <si>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</si>
  <si>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</si>
  <si>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</si>
  <si>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</si>
  <si>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</si>
  <si>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</si>
  <si>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</si>
  <si>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</si>
  <si>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</si>
  <si>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</si>
  <si>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</si>
  <si>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</si>
  <si>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</si>
  <si>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</si>
  <si>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</si>
  <si>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</si>
  <si>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</si>
  <si>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</si>
  <si>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</si>
  <si>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</si>
  <si>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</si>
  <si>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</si>
  <si>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</si>
  <si>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</si>
  <si>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</si>
  <si>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</si>
  <si>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</si>
  <si>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 xml:space="preserve">ÐàÔÆ Æð²òàôØÆò Øàôîøºð  </t>
  </si>
  <si>
    <t>9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</si>
  <si>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</si>
  <si>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</si>
  <si>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</si>
  <si>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</si>
  <si>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</si>
  <si>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</si>
  <si>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</si>
  <si>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</si>
  <si>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</si>
  <si>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</si>
  <si>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</si>
  <si>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</si>
  <si>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</si>
  <si>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</si>
  <si>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</si>
  <si>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</si>
  <si>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</si>
  <si>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</si>
  <si>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</si>
  <si>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</si>
  <si>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</si>
  <si>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</si>
  <si>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</si>
  <si>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</si>
  <si>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</si>
  <si>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</si>
  <si>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</si>
  <si>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</si>
  <si>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</si>
  <si>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</si>
  <si>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</si>
  <si>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</si>
  <si>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</si>
  <si>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</si>
  <si>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</si>
  <si>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</si>
  <si>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</si>
  <si>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</si>
  <si>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</si>
  <si>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</si>
  <si>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</si>
  <si>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</si>
  <si>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>µ) ä»ï³Ï³Ý µÛáõç»Çó ïñ³Ù³¹ñíáÕ ³ÛÉ ¹áï³óÇ³Ý»ñ</t>
  </si>
  <si>
    <t>·) ä»ï³Ï³Ý µÛáõç»Çó ïñ³Ù³¹ñíáÕ Ýå³ï³Ï³ÛÇÝ Ñ³ïÏ³óáõÙÝ»ñ (ëáõµí»ÝóÇ³Ý»ñ)</t>
  </si>
  <si>
    <t>1342</t>
  </si>
  <si>
    <t>(ïáÕ 1341 + ïáÕ 1342)</t>
  </si>
  <si>
    <t>(ïáÕ 1351 + ïáÕ 1352 + ïáÕ 1353)</t>
  </si>
  <si>
    <t>Øáõïù»ñ Ñ³Ù³ÛÝùÇ µÛáõç»Ç ÝÏ³ïÙ³Ùµ ëï³ÝÓÝ³Í å³ÛÙ³Ý³·ñ³ÛÇÝ å³ñï³íáñáõÃÛáõÝÝ»ñÇ ãÏ³ï³ñÙ³Ý ¹ÇÙ³ó ·³ÝÓíáÕ ïáõÛÅ»ñÇó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</si>
  <si>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</si>
  <si>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</si>
  <si>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</si>
  <si>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</si>
  <si>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</si>
  <si>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</si>
  <si>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</si>
  <si>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</si>
  <si>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</si>
  <si>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</si>
  <si>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</si>
  <si>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</si>
  <si>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</si>
  <si>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</si>
  <si>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</si>
  <si>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</si>
  <si>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</si>
  <si>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</si>
  <si>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</si>
  <si>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</si>
  <si>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</si>
  <si>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</si>
  <si>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</si>
  <si>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</si>
  <si>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</si>
  <si>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</si>
  <si>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</si>
  <si>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</si>
  <si>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</si>
  <si>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</si>
  <si>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</si>
  <si>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</si>
  <si>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</si>
  <si>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</si>
  <si>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</si>
  <si>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</si>
  <si>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</si>
  <si>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</si>
  <si>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</si>
  <si>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</si>
  <si>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</si>
  <si>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</si>
  <si>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</si>
  <si>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</si>
  <si>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</si>
  <si>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</si>
  <si>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</si>
  <si>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</si>
  <si>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</si>
  <si>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</si>
  <si>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</si>
  <si>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</si>
  <si>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</si>
  <si>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</si>
  <si>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</si>
  <si>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</si>
  <si>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</si>
  <si>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</si>
  <si>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</si>
  <si>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</si>
  <si>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</si>
  <si>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</si>
  <si>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</si>
  <si>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</si>
  <si>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</si>
  <si>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</si>
  <si>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</si>
  <si>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</si>
  <si>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</si>
  <si>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</si>
  <si>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</si>
  <si>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</si>
  <si>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</si>
  <si>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</si>
  <si>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</si>
  <si>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</si>
  <si>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</si>
  <si>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</si>
  <si>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</si>
  <si>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</si>
  <si>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</si>
  <si>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</si>
  <si>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</si>
  <si>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</si>
  <si>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</si>
  <si>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</si>
  <si>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</si>
  <si>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</si>
  <si>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</si>
  <si>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</si>
  <si>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</si>
  <si>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</si>
  <si>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</si>
  <si>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</si>
  <si>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</si>
  <si>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</si>
  <si>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</si>
  <si>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</si>
  <si>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</si>
  <si>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</si>
  <si>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</si>
  <si>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</si>
  <si>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</si>
  <si>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</si>
  <si>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</si>
  <si>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</si>
  <si>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</si>
  <si>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</si>
  <si>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</si>
  <si>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</si>
  <si>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</si>
  <si>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</si>
  <si>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</si>
  <si>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</si>
  <si>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</si>
  <si>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</si>
  <si>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</si>
  <si>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</si>
  <si>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</si>
  <si>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</si>
  <si>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</si>
  <si>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</si>
  <si>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</si>
  <si>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</si>
  <si>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</si>
  <si>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>êáóÇ³É³Ï³Ý Ñ³ïáõÏ ³ñïáÝáõÃÛáõÝÝ»ñ (³ÛÉ ¹³ë»ñÇÝ ãå³ïÏ³ÝáÕ)</t>
  </si>
  <si>
    <t xml:space="preserve">ÀÝ¹Ñ³Ýáõñ µÝáõÛÃÇ Ñ³Ýñ³ÛÇÝ Í³é³ÛáõÃÛáõÝÝ»ñ (³ÛÉ ¹³ë»ñÇÝ ãå³ïÏ³ÝáÕ) </t>
  </si>
  <si>
    <t>ÀÜ¸²ØºÜÀ Ð²ìºÈàôð¸À (+) Î²Ø ¸ºüÆòÆîÀ (ä²Î²êàôð¸À(-) )</t>
  </si>
  <si>
    <t>(+)</t>
  </si>
  <si>
    <t>(-)</t>
  </si>
  <si>
    <t>ì´ äü ü´ Ñ³ïÏ³óáõÙ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</si>
  <si>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</si>
  <si>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</si>
  <si>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</si>
  <si>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</si>
  <si>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</si>
  <si>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</si>
  <si>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</si>
  <si>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</si>
  <si>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</si>
  <si>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</si>
  <si>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</si>
  <si>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</si>
  <si>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</si>
  <si>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</si>
  <si>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</si>
  <si>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</si>
  <si>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</si>
  <si>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</si>
  <si>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</si>
  <si>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</si>
  <si>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</si>
  <si>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</si>
  <si>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</si>
  <si>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</si>
  <si>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</si>
  <si>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</si>
  <si>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</si>
  <si>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</si>
  <si>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</si>
  <si>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</si>
  <si>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</si>
  <si>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</si>
  <si>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</si>
  <si>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</si>
  <si>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</si>
  <si>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</si>
  <si>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</si>
  <si>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</si>
  <si>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</si>
  <si>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</si>
  <si>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</si>
  <si>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</si>
  <si>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</si>
  <si>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</si>
  <si>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</si>
  <si>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</si>
  <si>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</si>
  <si>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</si>
  <si>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</si>
  <si>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</si>
  <si>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</si>
  <si>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</si>
  <si>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</si>
  <si>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</si>
  <si>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</si>
  <si>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</si>
  <si>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</si>
  <si>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</si>
  <si>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</si>
  <si>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</si>
  <si>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</si>
  <si>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</si>
  <si>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</si>
  <si>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</si>
  <si>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</si>
  <si>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</si>
  <si>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</si>
  <si>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</si>
  <si>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</si>
  <si>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</si>
  <si>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</si>
  <si>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</si>
  <si>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</si>
  <si>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</si>
  <si>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</si>
  <si>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</si>
  <si>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</si>
  <si>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</si>
  <si>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</si>
  <si>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</si>
  <si>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</si>
  <si>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</si>
  <si>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</si>
  <si>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</si>
  <si>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</si>
  <si>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</si>
  <si>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</si>
  <si>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</si>
  <si>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</si>
  <si>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</si>
  <si>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</si>
  <si>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</si>
  <si>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</si>
  <si>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</si>
  <si>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</si>
  <si>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</si>
  <si>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</si>
  <si>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</si>
  <si>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</si>
  <si>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</si>
  <si>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</si>
  <si>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</si>
  <si>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</si>
  <si>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</si>
  <si>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</si>
  <si>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</si>
  <si>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</si>
  <si>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</si>
  <si>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</si>
  <si>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</si>
  <si>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</si>
  <si>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</si>
  <si>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</si>
  <si>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</si>
  <si>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</si>
  <si>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</si>
  <si>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</si>
  <si>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</si>
  <si>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</si>
  <si>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</si>
  <si>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</si>
  <si>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</si>
  <si>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</si>
  <si>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</si>
  <si>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</si>
  <si>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</si>
  <si>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</si>
  <si>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</si>
  <si>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</si>
  <si>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</si>
  <si>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</si>
  <si>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</si>
  <si>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</si>
  <si>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</si>
  <si>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</si>
  <si>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</si>
  <si>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</si>
  <si>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</si>
  <si>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</si>
  <si>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</si>
  <si>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</si>
  <si>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</si>
  <si>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</si>
  <si>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</si>
  <si>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</si>
  <si>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</si>
  <si>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</si>
  <si>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</si>
  <si>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</si>
  <si>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</si>
  <si>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</si>
  <si>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</si>
  <si>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</si>
  <si>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</si>
  <si>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</si>
  <si>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</si>
  <si>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</si>
  <si>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</si>
  <si>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</si>
  <si>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</si>
  <si>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</si>
  <si>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</si>
  <si>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>úñ»Ýùáí å»ï³Ï³Ý µÛáõç» ³Ùñ³·ñíáÕ Ñ³ñÏ»ñÇó ¨ ³ÛÉ å³ñï³¹Çñ í×³ñÝ»ñÇó  Ù³ëÑ³ÝáõÙÝ»ñ Ñ³Ù³ÛÝùÝ»ñÇ µÛáõç»Ý»ñ (ïáÕ 1162 + ïáÕ 1163 + ïáÕ 1164)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</si>
  <si>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</si>
  <si>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</si>
  <si>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</si>
  <si>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1372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</si>
  <si>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</si>
  <si>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</si>
  <si>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</si>
  <si>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</si>
  <si>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</si>
  <si>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</si>
  <si>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</si>
  <si>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</si>
  <si>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</si>
  <si>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</si>
  <si>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</si>
  <si>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</si>
  <si>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</si>
  <si>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</si>
  <si>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</si>
  <si>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</si>
  <si>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</si>
  <si>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</si>
  <si>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</si>
  <si>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</si>
  <si>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</si>
  <si>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</si>
  <si>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</si>
  <si>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</si>
  <si>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</si>
  <si>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</si>
  <si>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</si>
  <si>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</si>
  <si>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</si>
  <si>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</si>
  <si>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</si>
  <si>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</si>
  <si>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</si>
  <si>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</si>
  <si>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</si>
  <si>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</si>
  <si>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</si>
  <si>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</si>
  <si>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</si>
  <si>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</si>
  <si>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</si>
  <si>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</si>
  <si>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</si>
  <si>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</si>
  <si>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</si>
  <si>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</si>
  <si>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</si>
  <si>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</si>
  <si>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</si>
  <si>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</si>
  <si>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</si>
  <si>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</si>
  <si>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</si>
  <si>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</si>
  <si>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</si>
  <si>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</si>
  <si>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</si>
  <si>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</si>
  <si>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>1.1 ¶áõÛù³ÛÇÝ Ñ³ñÏ»ñ ³Ýß³ñÅ ·áõÛùÇó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</si>
  <si>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</si>
  <si>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</si>
  <si>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</si>
  <si>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</si>
  <si>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</si>
  <si>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</si>
  <si>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</si>
  <si>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</si>
  <si>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</si>
  <si>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</si>
  <si>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</si>
  <si>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</si>
  <si>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</si>
  <si>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</si>
  <si>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</si>
  <si>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</si>
  <si>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</si>
  <si>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</si>
  <si>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</si>
  <si>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</si>
  <si>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</si>
  <si>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</si>
  <si>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</si>
  <si>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</si>
  <si>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</si>
  <si>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4111......................................................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</si>
  <si>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</si>
  <si>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</si>
  <si>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Ð³Ù³ÛÝù³ÛÇÝ ½³ñ·³óáõÙ /´ÎÌ/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</si>
  <si>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</si>
  <si>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</si>
  <si>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</si>
  <si>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</si>
  <si>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</si>
  <si>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</si>
  <si>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</si>
  <si>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</si>
  <si>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</si>
  <si>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</si>
  <si>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</si>
  <si>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</si>
  <si>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</si>
  <si>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</si>
  <si>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</si>
  <si>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</si>
  <si>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</si>
  <si>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</si>
  <si>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</si>
  <si>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Ð²Ø²ÚÜøÆ ´ÚàôæºÆ ºÎ²ØàôîÜºðÀ</t>
  </si>
  <si>
    <t>(ïáÕ 1110 + ïáÕ 1120 + ïáÕ 1130 + ïáÕ 1150 + ïáÕ 1160)</t>
  </si>
  <si>
    <t>1111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</si>
  <si>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</si>
  <si>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</si>
  <si>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</si>
  <si>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</si>
  <si>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</si>
  <si>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</si>
  <si>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</si>
  <si>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</si>
  <si>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</si>
  <si>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</si>
  <si>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</si>
  <si>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</si>
  <si>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</si>
  <si>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</si>
  <si>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</si>
  <si>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</si>
  <si>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</si>
  <si>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</si>
  <si>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(ïáÕ 1152 + ïáÕ 1153 )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</si>
  <si>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</si>
  <si>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</si>
  <si>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</si>
  <si>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</si>
  <si>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</si>
  <si>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</si>
  <si>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</si>
  <si>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</si>
  <si>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</si>
  <si>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</si>
  <si>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</si>
  <si>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</si>
  <si>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</si>
  <si>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</si>
  <si>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</si>
  <si>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</si>
  <si>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</si>
  <si>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</si>
  <si>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</si>
  <si>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</si>
  <si>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</si>
  <si>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</si>
  <si>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</si>
  <si>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</si>
  <si>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</si>
  <si>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</si>
  <si>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</si>
  <si>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</si>
  <si>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</si>
  <si>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</si>
  <si>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</si>
  <si>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</si>
  <si>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</si>
  <si>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</si>
  <si>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1353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</si>
  <si>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</si>
  <si>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</si>
  <si>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</si>
  <si>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</si>
  <si>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</si>
  <si>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</si>
  <si>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</si>
  <si>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</si>
  <si>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</si>
  <si>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</si>
  <si>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</si>
  <si>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</si>
  <si>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</si>
  <si>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</si>
  <si>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</si>
  <si>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</si>
  <si>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</si>
  <si>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</si>
  <si>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</si>
  <si>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</si>
  <si>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</si>
  <si>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</si>
  <si>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</si>
  <si>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</si>
  <si>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</si>
  <si>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</si>
  <si>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</si>
  <si>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</si>
  <si>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</si>
  <si>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</si>
  <si>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</si>
  <si>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</si>
  <si>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</si>
  <si>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</si>
  <si>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</si>
  <si>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</si>
  <si>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</si>
  <si>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</si>
  <si>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</si>
  <si>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</si>
  <si>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</si>
  <si>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</si>
  <si>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</si>
  <si>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</si>
  <si>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</si>
  <si>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</si>
  <si>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</si>
  <si>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</si>
  <si>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</si>
  <si>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</si>
  <si>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</si>
  <si>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</si>
  <si>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</si>
  <si>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</si>
  <si>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</si>
  <si>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</si>
  <si>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</si>
  <si>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</si>
  <si>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</si>
  <si>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</si>
  <si>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</si>
  <si>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</si>
  <si>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</si>
  <si>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</si>
  <si>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</si>
  <si>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</si>
  <si>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</si>
  <si>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</si>
  <si>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</si>
  <si>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</si>
  <si>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</si>
  <si>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</si>
  <si>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</si>
  <si>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</si>
  <si>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</si>
  <si>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</si>
  <si>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</si>
  <si>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</si>
  <si>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</si>
  <si>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</si>
  <si>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</si>
  <si>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</si>
  <si>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</si>
  <si>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</si>
  <si>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</si>
  <si>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</si>
  <si>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</si>
  <si>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</si>
  <si>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</si>
  <si>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</si>
  <si>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</si>
  <si>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</si>
  <si>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</si>
  <si>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2.3. Ð³Ù³ÛÝùÇ µÛáõç»Ç ÙÇçáóÝ»ñÇ ï³ñ»ëÏ½µÇ ³½³ï  ÙÝ³óáñ¹Á`  (ïáÕ 8191+ïáÕ 8194)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</si>
  <si>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</si>
  <si>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</si>
  <si>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</si>
  <si>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</si>
  <si>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</si>
  <si>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</si>
  <si>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</si>
  <si>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</si>
  <si>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</si>
  <si>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</si>
  <si>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</si>
  <si>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</si>
  <si>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</si>
  <si>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</si>
  <si>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</si>
  <si>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</si>
  <si>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</si>
  <si>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</si>
  <si>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</si>
  <si>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</si>
  <si>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</si>
  <si>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</si>
  <si>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</si>
  <si>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</si>
  <si>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</si>
  <si>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</si>
  <si>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</si>
  <si>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</si>
  <si>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</si>
  <si>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</si>
  <si>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</si>
  <si>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</si>
  <si>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</si>
  <si>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</si>
  <si>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</si>
  <si>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</si>
  <si>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</si>
  <si>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</si>
  <si>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</si>
  <si>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</si>
  <si>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</si>
  <si>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</si>
  <si>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</si>
  <si>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</si>
  <si>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</si>
  <si>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</si>
  <si>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</si>
  <si>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</si>
  <si>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9193)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</si>
  <si>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</si>
  <si>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</si>
  <si>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</si>
  <si>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</si>
  <si>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</si>
  <si>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</si>
  <si>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</si>
  <si>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</si>
  <si>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</si>
  <si>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</si>
  <si>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</si>
  <si>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</si>
  <si>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</si>
  <si>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</si>
  <si>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</si>
  <si>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</si>
  <si>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</si>
  <si>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</si>
  <si>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</si>
  <si>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</si>
  <si>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>(ïáÕ 1261 + ïáÕ 1262)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</si>
  <si>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</si>
  <si>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</si>
  <si>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</si>
  <si>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</si>
  <si>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í×³ñÝ»ñ</t>
  </si>
  <si>
    <t>1145</t>
  </si>
  <si>
    <t>àã ýÇÝ³Ýë³Ï³Ý ³ÏïÇíÝ»ñÇ Çñ³óáõÙÇó Ùáõïù»ñ</t>
  </si>
  <si>
    <t>ì³ñã³Ï³Ý µÛáõç»Ç å³Ñáõëï³ÛÇÝ ýáÝ¹Çó ýáÝ¹³ÛÇÝ µÛáõç» Ï³ï³ñíáÕ Ñ³ïÏ³óáõÙÝ»ñÇó Ùáõïù»ñ /5-20%/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</si>
  <si>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</si>
  <si>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</si>
  <si>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</si>
  <si>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</si>
  <si>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</si>
  <si>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</si>
  <si>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</si>
  <si>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</si>
  <si>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</si>
  <si>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</si>
  <si>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</si>
  <si>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</si>
  <si>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2.2. öáË³ïíáõÃÛáõÝÝ»ñ </t>
  </si>
  <si>
    <t xml:space="preserve">2.1. ´³ÅÝ»ïáÙë»ñ ¨ Ï³åÇï³ÉáõÙ ³ÛÉ Ù³ëÝ³ÏóáõÃÛáõÝ </t>
  </si>
  <si>
    <t xml:space="preserve">  - ÃáÕ³ñÏáõÙÇó ¨ ï»Õ³µ³ßËáõÙÇó Ùáõïù»ñ</t>
  </si>
  <si>
    <t xml:space="preserve"> 1.1. ²ñÅ»ÃÕÃ»ñ (µ³ó³éáõÃÛ³Ùµ µ³ÅÝ»ïáÙë»ñÇ ¨ Ï³åÇï³ÉáõÙ ³ÛÉ Ù³ëÝ³ÏóáõÃÛ³Ý)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</si>
  <si>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</si>
  <si>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</si>
  <si>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</si>
  <si>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</si>
  <si>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</si>
  <si>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</si>
  <si>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</si>
  <si>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</si>
  <si>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</si>
  <si>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</si>
  <si>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</si>
  <si>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</si>
  <si>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</si>
  <si>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</si>
  <si>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</si>
  <si>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</si>
  <si>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</si>
  <si>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</si>
  <si>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</si>
  <si>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</si>
  <si>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 xml:space="preserve">  - µÛáõç»ï³ÛÇÝ ÷áË³ïíáõÃÛáõÝÝ»ñÇ ëï³óáõÙ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</si>
  <si>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</si>
  <si>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</si>
  <si>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</si>
  <si>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</si>
  <si>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</si>
  <si>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1.2.1. ì³ñÏ»ñ</t>
  </si>
  <si>
    <t>1.2.2. öáË³ïíáõÃÛáõÝÝ»ñ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</si>
  <si>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</si>
  <si>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</si>
  <si>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</si>
  <si>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</si>
  <si>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</si>
  <si>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</si>
  <si>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</si>
  <si>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</si>
  <si>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</si>
  <si>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</si>
  <si>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</si>
  <si>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</si>
  <si>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</si>
  <si>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</si>
  <si>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</si>
  <si>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</si>
  <si>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                      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</si>
  <si>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</si>
  <si>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</si>
  <si>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</si>
  <si>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</si>
  <si>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</si>
  <si>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</si>
  <si>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</si>
  <si>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</si>
  <si>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</si>
  <si>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</si>
  <si>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</si>
  <si>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</si>
  <si>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</si>
  <si>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</si>
  <si>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</si>
  <si>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</si>
  <si>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</si>
  <si>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</si>
  <si>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</si>
  <si>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</si>
  <si>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</si>
  <si>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</si>
  <si>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</si>
  <si>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</si>
  <si>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</si>
  <si>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</si>
  <si>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</si>
  <si>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</si>
  <si>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</si>
  <si>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</si>
  <si>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LatArm"/>
        <family val="2"/>
      </rPr>
      <t xml:space="preserve">1.3 îàÎàê²ìÖ²ðÜºð </t>
    </r>
    <r>
      <rPr>
        <sz val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</si>
  <si>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</si>
  <si>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</si>
  <si>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</si>
  <si>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rFont val="Arial LatArm"/>
        <family val="2"/>
      </rPr>
      <t xml:space="preserve"> </t>
    </r>
    <r>
      <rPr>
        <sz val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</si>
  <si>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</si>
  <si>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(ïáÕ4421+ïáÕ4422)</t>
    </r>
  </si>
  <si>
    <r>
      <t xml:space="preserve">1.5 ¸ð²Ø²ÞÜàðÐÜºð </t>
    </r>
    <r>
      <rPr>
        <sz val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</si>
  <si>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</si>
  <si>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</si>
  <si>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</si>
  <si>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</si>
  <si>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</si>
  <si>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</si>
  <si>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</si>
  <si>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</si>
  <si>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</si>
  <si>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</si>
  <si>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</si>
  <si>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</si>
  <si>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</si>
  <si>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rFont val="Arial LatArm"/>
        <family val="2"/>
      </rPr>
      <t>(ïáÕ4731)</t>
    </r>
  </si>
  <si>
    <r>
      <t xml:space="preserve"> -</t>
    </r>
    <r>
      <rPr>
        <b/>
        <sz val="9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</si>
  <si>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</si>
  <si>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LatArm"/>
        <family val="2"/>
      </rPr>
      <t xml:space="preserve"> </t>
    </r>
    <r>
      <rPr>
        <b/>
        <i/>
        <sz val="9"/>
        <rFont val="Arial LatArm"/>
        <family val="2"/>
      </rPr>
      <t xml:space="preserve">ìºð²Î²Ü¶ÜàôØ </t>
    </r>
    <r>
      <rPr>
        <sz val="8"/>
        <rFont val="Arial LatArm"/>
        <family val="2"/>
      </rPr>
      <t>(ïáÕ4751)</t>
    </r>
  </si>
  <si>
    <r>
      <t xml:space="preserve"> </t>
    </r>
    <r>
      <rPr>
        <b/>
        <i/>
        <sz val="9"/>
        <rFont val="Arial LatArm"/>
        <family val="2"/>
      </rPr>
      <t xml:space="preserve">²ÚÈ Ì²Êêºð </t>
    </r>
    <r>
      <rPr>
        <sz val="9"/>
        <rFont val="Arial LatArm"/>
        <family val="2"/>
      </rPr>
      <t>(ïáÕ4761)</t>
    </r>
  </si>
  <si>
    <r>
      <t xml:space="preserve">ä²Ðàôêî²ÚÆÜ ØÆæàòÜºð </t>
    </r>
    <r>
      <rPr>
        <sz val="9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</si>
  <si>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</si>
  <si>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</si>
  <si>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</si>
  <si>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</si>
  <si>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</si>
  <si>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</si>
  <si>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</si>
  <si>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</si>
  <si>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</si>
  <si>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  /6501/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</si>
  <si>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</si>
  <si>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</si>
  <si>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</si>
  <si>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  /6502/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</si>
  <si>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</si>
  <si>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</si>
  <si>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</si>
  <si>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</si>
  <si>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</si>
  <si>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</si>
  <si>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</si>
  <si>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</si>
  <si>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</si>
  <si>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</si>
  <si>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</si>
  <si>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</si>
  <si>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</si>
  <si>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</si>
  <si>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</si>
  <si>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</si>
  <si>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</si>
  <si>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</si>
  <si>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</si>
  <si>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</si>
  <si>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</si>
  <si>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</si>
  <si>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>Խողովակաշարային տրանսպորտ</t>
  </si>
  <si>
    <t>Փողոցների լուսավորում</t>
  </si>
  <si>
    <t>(ïáÕ 1132 + ïáÕ 1135 + ïáÕ 1136 + ïáÕ 1137 + ïáÕ 1138 + ïáÕ 1139 + ïáÕ 1140 + ïáÕ 1141 + ïáÕ 1142 + ïáÕ 1143 + ïáÕ 1144+ïáÕ 1145+ïáÕ1146 + ïáÕ 1147 + ïáÕ 1148 + ïáÕ 1149+ïáÕ 1150)</t>
  </si>
  <si>
    <t>¹) ԱÛÉ Ñ³Ù³ÛÝùÝ»ñÇ µÛáõç»Ý»ñÇó ÁÝÃ³óÇÏ Í³Ëë»ñÇ ýÇÝ³Ýë³íáñÙ³Ý Ýå³ï³Ïáí ëï³óíáÕ å³ßïáÝ³Ï³Ý ¹ñ³Ù³ßÝáñÑÝ»ñ</t>
  </si>
  <si>
    <t>µ) ԱÛÉ Ñ³Ù³ÛÝùÝ»ñÇó Ï³åÇï³É Í³Ëë»ñÇ ýÇÝ³Ýë³íáñÙ³Ý Ýå³ï³Ïáí ëï³óíáÕ å³ßïáÝ³Ï³Ý ¹ñ³Ù³ßÝáñÑÝ»ñ</t>
  </si>
  <si>
    <t xml:space="preserve">(ïáÕ 1310 + ïáÕ 1320 + ïáÕ 1330 + ïáÕ 1340 + ïáÕ 1350 + ïáÕ 1360 + ïáÕ 1370 + ïáÕ 1380+ïáÕ 1390)  </t>
  </si>
  <si>
    <t>1146</t>
  </si>
  <si>
    <t>Åգ) Ավտոկայանատեղի համար</t>
  </si>
  <si>
    <t>1147</t>
  </si>
  <si>
    <t>Åդ) Համայնքի տարածքում գտնվող խանութներում, կրպակներում տեխնիկական հեղուկների վաճառքի ÃáõÛÉïíáõÃÛ³Ý Ñ³Ù³ñ</t>
  </si>
  <si>
    <t>1148</t>
  </si>
  <si>
    <t>Åե) Համայնքի տարածքում հանրային սննդի կազմակերպման և իրացման ÃáõÛÉïíáõÃÛ³Ý Ñ³Ù³ñ</t>
  </si>
  <si>
    <t>Åզ) Հայաստանի Հանրապետության համայնքների անվանումները ֆիրմային անվանումներում օգտագործելու ÃáõÛÉïíáõÃÛ³Ý Ñ³Ù³ñ</t>
  </si>
  <si>
    <t>1149</t>
  </si>
  <si>
    <t>Åէ) այլ տեղական տուրքեր</t>
  </si>
  <si>
    <t xml:space="preserve">              ø³Õ³ù³óÇ³Ï³Ý å³ßïå³ÝáõÃÛáõÝ             4239</t>
  </si>
  <si>
    <t xml:space="preserve">²Õµ³Ñ³ÝáõÙ                                  </t>
  </si>
  <si>
    <t>_________________________________________________համայնք</t>
  </si>
  <si>
    <t xml:space="preserve">ԱՐԱԳԱԾՈՏՆԻ ՄԱՐԶԻ </t>
  </si>
  <si>
    <t xml:space="preserve">Հաստատված է  
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</si>
  <si>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</si>
  <si>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</si>
  <si>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 xml:space="preserve">(անունը, ազգանունը, հայրանունը)
</t>
  </si>
  <si>
    <t>Կ. Տ.</t>
  </si>
  <si>
    <t>Անշարժ գույքի հարկ</t>
  </si>
  <si>
    <t xml:space="preserve">․,,․․․․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</si>
  <si>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.....................................................4213</t>
  </si>
  <si>
    <r>
      <t>îÜîºê²Î²Ü Ð²ð²´ºðàôÂÚàôÜÜºð (</t>
    </r>
    <r>
      <rPr>
        <sz val="8"/>
        <color indexed="8"/>
        <rFont val="Arial LatArm"/>
        <family val="2"/>
      </rPr>
      <t>ïáÕ2410+ïáÕ2420+ïáÕ2430+ïáÕ2440+ïáÕ2450+ïáÕ2460+ïáÕ2470+ïáÕ2480+ïáÕ2490</t>
    </r>
    <r>
      <rPr>
        <b/>
        <sz val="9"/>
        <color indexed="8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</si>
  <si>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color indexed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</si>
  <si>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color indexed="8"/>
        <rFont val="Arial LatArm"/>
        <family val="2"/>
      </rPr>
      <t>(ïáÕ3610+ïáÕ3620+ïáÕ3630+ïáÕ3640+ïáÕ3650+ïáÕ3660)</t>
    </r>
  </si>
  <si>
    <r>
      <t xml:space="preserve">Ð²Ü¶Æêî, ØÞ²ÎàôÚÂ ºì ÎðàÜ </t>
    </r>
    <r>
      <rPr>
        <sz val="8"/>
        <color indexed="8"/>
        <rFont val="Arial LatArm"/>
        <family val="2"/>
      </rPr>
      <t>(ïáÕ2810+ïáÕ2820+ïáÕ2830+ïáÕ2840+ïáÕ2850+ïáÕ2860)</t>
    </r>
  </si>
  <si>
    <r>
      <t xml:space="preserve">êàòÆ²È²Î²Ü ä²Þîä²ÜàôÂÚàôÜ </t>
    </r>
    <r>
      <rPr>
        <sz val="8"/>
        <color indexed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</si>
  <si>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color indexed="8"/>
        <rFont val="Arial LatArm"/>
        <family val="2"/>
      </rPr>
      <t>(ïáÕ3110)</t>
    </r>
  </si>
  <si>
    <t>ՇԱՄԻՐԱՄ ԳՅՈՒՂԱԿԱՆ ՀԱՄԱՅՆՔԻ</t>
  </si>
  <si>
    <t>Շամիրամ համայնքի ավագանու</t>
  </si>
  <si>
    <t>ՄՐԱԶ ՀԱՍԱՆԻ ԲՐՈՅԱՆ</t>
  </si>
  <si>
    <t>50 000.0</t>
  </si>
  <si>
    <t>2025  ԹՎԱԿԱՆԻ  ԲՅՈՒՋԵ</t>
  </si>
  <si>
    <t xml:space="preserve"> 2025 թվականի հունիսի  09 -ի  N 06-Ն  որոշմամբ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</si>
</sst>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р_._-;\-* #,##0.00_р_._-;_-* &quot;-&quot;??_р_._-;_-@_-"/>
    <numFmt numFmtId="165" formatCode="0000"/>
    <numFmt numFmtId="166" formatCode="000"/>
    <numFmt numFmtId="167" formatCode="#\ ###"/>
    <numFmt numFmtId="168" formatCode="#.0\ ###"/>
    <numFmt numFmtId="169" formatCode="#.\ ###"/>
    <numFmt numFmtId="170" formatCode="0.0"/>
    <numFmt numFmtId="171" formatCode="##.\ ###"/>
    <numFmt numFmtId="172" formatCode="###.\ ###"/>
    <numFmt numFmtId="173" formatCode="##.###"/>
    <numFmt numFmtId="174" formatCode="##.##"/>
    <numFmt numFmtId="175" formatCode="##.####"/>
    <numFmt numFmtId="176" formatCode="##.#####"/>
    <numFmt numFmtId="177" formatCode=".\ ;"/>
    <numFmt numFmtId="178" formatCode="#.##"/>
    <numFmt numFmtId="179" formatCode="###.0"/>
    <numFmt numFmtId="180" formatCode="####.\ ###"/>
    <numFmt numFmtId="181" formatCode="_-* #,##0.0_р_._-;\-* #,##0.0_р_._-;_-* &quot;-&quot;??_р_._-;_-@_-"/>
  </numFmts>
  <fonts count="68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LatArm"/>
      <family val="2"/>
    </font>
    <font>
      <sz val="10"/>
      <name val="Arial Armenian"/>
      <family val="2"/>
    </font>
    <font>
      <b/>
      <sz val="10"/>
      <color indexed="10"/>
      <name val="Arial LatArm"/>
      <family val="2"/>
    </font>
    <font>
      <sz val="10"/>
      <name val="Arial LatArm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b/>
      <sz val="10.5"/>
      <name val="Arial LatArm"/>
      <family val="2"/>
    </font>
    <font>
      <b/>
      <sz val="10"/>
      <name val="Arial LatArm"/>
      <family val="2"/>
    </font>
    <font>
      <sz val="11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i/>
      <sz val="9"/>
      <name val="Arial LatArm"/>
      <family val="2"/>
    </font>
    <font>
      <i/>
      <sz val="10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i/>
      <sz val="12"/>
      <name val="Arial LatArm"/>
      <family val="2"/>
    </font>
    <font>
      <sz val="18"/>
      <color indexed="8"/>
      <name val="Sylfaen"/>
      <charset val="1"/>
    </font>
    <font>
      <b/>
      <sz val="23.95"/>
      <color indexed="8"/>
      <name val="Sylfaen"/>
      <charset val="1"/>
    </font>
    <font>
      <sz val="16"/>
      <color indexed="8"/>
      <name val="Sylfaen"/>
      <charset val="1"/>
    </font>
    <font>
      <sz val="14"/>
      <color indexed="8"/>
      <name val="Sylfaen"/>
      <charset val="1"/>
    </font>
    <font>
      <sz val="11.95"/>
      <color indexed="8"/>
      <name val="Sylfaen"/>
      <charset val="1"/>
    </font>
    <font>
      <sz val="10"/>
      <color indexed="8"/>
      <name val="Sylfaen"/>
      <charset val="1"/>
    </font>
    <font>
      <sz val="10"/>
      <color indexed="8"/>
      <name val="Arial"/>
      <charset val="1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sz val="10"/>
      <color rgb="FFFF0000"/>
      <name val="Arial LatArm"/>
      <family val="2"/>
    </font>
    <font>
      <b/>
      <sz val="10"/>
      <color theme="1"/>
      <name val="Arial LatArm"/>
      <family val="2"/>
    </font>
    <font>
      <sz val="8"/>
      <color theme="1"/>
      <name val="Arial LatArm"/>
      <family val="2"/>
    </font>
    <font>
      <b/>
      <sz val="8"/>
      <color theme="1"/>
      <name val="Arial LatArm"/>
      <family val="2"/>
    </font>
    <font>
      <b/>
      <i/>
      <sz val="9"/>
      <color theme="1"/>
      <name val="Arial LatArm"/>
      <family val="2"/>
    </font>
    <font>
      <b/>
      <i/>
      <sz val="11"/>
      <color theme="1"/>
      <name val="Arial LatArm"/>
      <family val="2"/>
    </font>
    <font>
      <sz val="9"/>
      <color theme="1"/>
      <name val="Arial LatArm"/>
      <family val="2"/>
    </font>
    <font>
      <sz val="11"/>
      <color theme="1"/>
      <name val="Arial LatArm"/>
      <family val="2"/>
    </font>
    <font>
      <b/>
      <sz val="9"/>
      <color theme="1"/>
      <name val="Arial LatArm"/>
      <family val="2"/>
    </font>
    <font>
      <b/>
      <sz val="11"/>
      <color theme="1"/>
      <name val="Arial LatArm"/>
      <family val="2"/>
    </font>
    <font>
      <sz val="10"/>
      <color theme="1"/>
      <name val="Arial LatArm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164" fontId="17" fillId="0" borderId="0" applyFont="0" applyFill="0" applyBorder="0" applyAlignment="0" applyProtection="0"/>
  </cellStyleXfs>
  <cellXfs count="91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Fill="1" applyBorder="1"/>
    <xf numFmtId="165" fontId="9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0" fontId="12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Fill="1" applyBorder="1" applyAlignment="1">
      <alignment horizontal="center" vertical="top"/>
    </xf>
    <xf numFmtId="166" fontId="7" fillId="0" borderId="0" xfId="0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6" fillId="0" borderId="0" xfId="0" applyFont="1"/>
    <xf numFmtId="49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/>
    <xf numFmtId="0" fontId="9" fillId="0" borderId="0" xfId="0" applyFont="1"/>
    <xf numFmtId="0" fontId="1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9" fillId="0" borderId="0" xfId="0" applyFont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Border="1"/>
    <xf numFmtId="49" fontId="13" fillId="0" borderId="0" xfId="0" applyNumberFormat="1" applyFont="1" applyFill="1" applyBorder="1" applyAlignment="1">
      <alignment horizontal="center" vertical="center" wrapText="1"/>
    </xf>
    <xf numFmtId="167" fontId="19" fillId="0" borderId="1" xfId="1" applyNumberFormat="1" applyFont="1" applyBorder="1" applyAlignment="1" applyProtection="1">
      <alignment horizontal="center" vertical="center"/>
      <protection locked="0"/>
    </xf>
    <xf numFmtId="167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right" vertical="center"/>
      <protection locked="0"/>
    </xf>
    <xf numFmtId="167" fontId="21" fillId="0" borderId="2" xfId="1" applyNumberFormat="1" applyFont="1" applyBorder="1" applyAlignment="1" applyProtection="1">
      <alignment horizontal="right" vertical="center"/>
      <protection locked="0"/>
    </xf>
    <xf numFmtId="167" fontId="21" fillId="0" borderId="3" xfId="1" applyNumberFormat="1" applyFont="1" applyBorder="1" applyAlignment="1" applyProtection="1">
      <alignment horizontal="right" vertical="center"/>
      <protection locked="0"/>
    </xf>
    <xf numFmtId="167" fontId="21" fillId="0" borderId="4" xfId="1" applyNumberFormat="1" applyFont="1" applyBorder="1" applyAlignment="1" applyProtection="1">
      <alignment horizontal="right" vertical="center"/>
      <protection locked="0"/>
    </xf>
    <xf numFmtId="167" fontId="21" fillId="0" borderId="5" xfId="1" applyNumberFormat="1" applyFont="1" applyBorder="1" applyAlignment="1" applyProtection="1">
      <alignment horizontal="right" vertical="center"/>
      <protection locked="0"/>
    </xf>
    <xf numFmtId="167" fontId="21" fillId="0" borderId="6" xfId="1" applyNumberFormat="1" applyFont="1" applyBorder="1" applyAlignment="1" applyProtection="1">
      <alignment horizontal="right" vertical="center"/>
      <protection locked="0"/>
    </xf>
    <xf numFmtId="167" fontId="21" fillId="0" borderId="7" xfId="1" applyNumberFormat="1" applyFont="1" applyBorder="1" applyAlignment="1" applyProtection="1">
      <alignment horizontal="right" vertical="center"/>
      <protection locked="0"/>
    </xf>
    <xf numFmtId="167" fontId="21" fillId="0" borderId="8" xfId="1" applyNumberFormat="1" applyFont="1" applyBorder="1" applyAlignment="1" applyProtection="1">
      <alignment horizontal="right" vertical="center"/>
      <protection locked="0"/>
    </xf>
    <xf numFmtId="167" fontId="21" fillId="0" borderId="9" xfId="1" applyNumberFormat="1" applyFont="1" applyBorder="1" applyAlignment="1" applyProtection="1">
      <alignment horizontal="right" vertical="center"/>
      <protection locked="0"/>
    </xf>
    <xf numFmtId="167" fontId="21" fillId="0" borderId="10" xfId="1" applyNumberFormat="1" applyFont="1" applyBorder="1" applyAlignment="1" applyProtection="1">
      <alignment horizontal="right" vertical="center"/>
      <protection locked="0"/>
    </xf>
    <xf numFmtId="167" fontId="21" fillId="0" borderId="11" xfId="1" applyNumberFormat="1" applyFont="1" applyBorder="1" applyAlignment="1" applyProtection="1">
      <alignment horizontal="right" vertical="center"/>
      <protection locked="0"/>
    </xf>
    <xf numFmtId="167" fontId="21" fillId="0" borderId="12" xfId="1" applyNumberFormat="1" applyFont="1" applyBorder="1" applyAlignment="1" applyProtection="1">
      <alignment horizontal="right" vertical="center"/>
      <protection locked="0"/>
    </xf>
    <xf numFmtId="167" fontId="21" fillId="3" borderId="13" xfId="1" applyNumberFormat="1" applyFont="1" applyFill="1" applyBorder="1" applyAlignment="1" applyProtection="1">
      <alignment horizontal="right" vertical="center"/>
      <protection locked="0"/>
    </xf>
    <xf numFmtId="167" fontId="21" fillId="4" borderId="10" xfId="1" applyNumberFormat="1" applyFont="1" applyFill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/>
    <xf numFmtId="0" fontId="1" fillId="0" borderId="1" xfId="0" applyFont="1" applyBorder="1" applyAlignment="1">
      <alignment wrapText="1"/>
    </xf>
    <xf numFmtId="167" fontId="21" fillId="4" borderId="14" xfId="1" applyNumberFormat="1" applyFont="1" applyFill="1" applyBorder="1" applyAlignment="1" applyProtection="1">
      <alignment horizontal="center" vertical="center"/>
      <protection locked="0"/>
    </xf>
    <xf numFmtId="167" fontId="21" fillId="6" borderId="2" xfId="1" applyNumberFormat="1" applyFont="1" applyFill="1" applyBorder="1" applyAlignment="1" applyProtection="1">
      <alignment horizontal="right" vertical="center"/>
      <protection locked="0"/>
    </xf>
    <xf numFmtId="167" fontId="21" fillId="6" borderId="1" xfId="1" applyNumberFormat="1" applyFont="1" applyFill="1" applyBorder="1" applyAlignment="1" applyProtection="1">
      <alignment horizontal="right" vertical="center"/>
      <protection locked="0"/>
    </xf>
    <xf numFmtId="167" fontId="21" fillId="0" borderId="2" xfId="1" applyNumberFormat="1" applyFont="1" applyFill="1" applyBorder="1" applyAlignment="1" applyProtection="1">
      <alignment horizontal="right" vertical="center"/>
      <protection locked="0"/>
    </xf>
    <xf numFmtId="168" fontId="21" fillId="6" borderId="5" xfId="1" applyNumberFormat="1" applyFont="1" applyFill="1" applyBorder="1" applyAlignment="1" applyProtection="1">
      <alignment horizontal="right" vertical="center"/>
      <protection locked="0"/>
    </xf>
    <xf numFmtId="168" fontId="21" fillId="0" borderId="5" xfId="1" applyNumberFormat="1" applyFont="1" applyBorder="1" applyAlignment="1" applyProtection="1">
      <alignment horizontal="right" vertical="center"/>
      <protection locked="0"/>
    </xf>
    <xf numFmtId="168" fontId="21" fillId="4" borderId="5" xfId="1" applyNumberFormat="1" applyFont="1" applyFill="1" applyBorder="1" applyAlignment="1" applyProtection="1">
      <alignment horizontal="right" vertical="center"/>
      <protection locked="0"/>
    </xf>
    <xf numFmtId="169" fontId="21" fillId="0" borderId="5" xfId="1" applyNumberFormat="1" applyFont="1" applyBorder="1" applyAlignment="1" applyProtection="1">
      <alignment horizontal="right" vertical="center"/>
      <protection locked="0"/>
    </xf>
    <xf numFmtId="169" fontId="21" fillId="6" borderId="5" xfId="1" applyNumberFormat="1" applyFont="1" applyFill="1" applyBorder="1" applyAlignment="1" applyProtection="1">
      <alignment horizontal="right" vertical="center"/>
      <protection locked="0"/>
    </xf>
    <xf numFmtId="168" fontId="21" fillId="0" borderId="1" xfId="1" applyNumberFormat="1" applyFont="1" applyFill="1" applyBorder="1" applyAlignment="1" applyProtection="1">
      <alignment horizontal="right" vertical="center"/>
      <protection locked="0"/>
    </xf>
    <xf numFmtId="168" fontId="21" fillId="0" borderId="6" xfId="1" applyNumberFormat="1" applyFont="1" applyBorder="1" applyAlignment="1" applyProtection="1">
      <alignment horizontal="right" vertical="center"/>
      <protection locked="0"/>
    </xf>
    <xf numFmtId="168" fontId="21" fillId="0" borderId="2" xfId="1" applyNumberFormat="1" applyFont="1" applyBorder="1" applyAlignment="1" applyProtection="1">
      <alignment horizontal="right" vertical="center"/>
      <protection locked="0"/>
    </xf>
    <xf numFmtId="168" fontId="21" fillId="0" borderId="7" xfId="1" applyNumberFormat="1" applyFont="1" applyBorder="1" applyAlignment="1" applyProtection="1">
      <alignment horizontal="right" vertical="center"/>
      <protection locked="0"/>
    </xf>
    <xf numFmtId="168" fontId="21" fillId="0" borderId="9" xfId="1" applyNumberFormat="1" applyFont="1" applyBorder="1" applyAlignment="1" applyProtection="1">
      <alignment horizontal="right" vertical="center"/>
      <protection locked="0"/>
    </xf>
    <xf numFmtId="168" fontId="21" fillId="4" borderId="14" xfId="1" applyNumberFormat="1" applyFont="1" applyFill="1" applyBorder="1" applyAlignment="1" applyProtection="1">
      <alignment horizontal="right" vertical="center"/>
      <protection locked="0"/>
    </xf>
    <xf numFmtId="168" fontId="21" fillId="6" borderId="2" xfId="1" applyNumberFormat="1" applyFont="1" applyFill="1" applyBorder="1" applyAlignment="1" applyProtection="1">
      <alignment horizontal="right" vertical="center"/>
      <protection locked="0"/>
    </xf>
    <xf numFmtId="168" fontId="21" fillId="0" borderId="1" xfId="1" applyNumberFormat="1" applyFont="1" applyBorder="1" applyAlignment="1" applyProtection="1">
      <alignment horizontal="right" vertical="center"/>
      <protection locked="0"/>
    </xf>
    <xf numFmtId="168" fontId="21" fillId="0" borderId="3" xfId="1" applyNumberFormat="1" applyFont="1" applyBorder="1" applyAlignment="1" applyProtection="1">
      <alignment horizontal="right" vertical="center"/>
      <protection locked="0"/>
    </xf>
    <xf numFmtId="169" fontId="21" fillId="0" borderId="2" xfId="1" applyNumberFormat="1" applyFont="1" applyBorder="1" applyAlignment="1" applyProtection="1">
      <alignment horizontal="right" vertical="center"/>
      <protection locked="0"/>
    </xf>
    <xf numFmtId="168" fontId="21" fillId="7" borderId="15" xfId="1" applyNumberFormat="1" applyFont="1" applyFill="1" applyBorder="1" applyAlignment="1" applyProtection="1">
      <alignment horizontal="right" vertical="center"/>
      <protection locked="0"/>
    </xf>
    <xf numFmtId="168" fontId="21" fillId="7" borderId="16" xfId="1" applyNumberFormat="1" applyFont="1" applyFill="1" applyBorder="1" applyAlignment="1" applyProtection="1">
      <alignment horizontal="right" vertical="center"/>
      <protection locked="0"/>
    </xf>
    <xf numFmtId="168" fontId="21" fillId="4" borderId="6" xfId="1" applyNumberFormat="1" applyFont="1" applyFill="1" applyBorder="1" applyAlignment="1" applyProtection="1">
      <alignment horizontal="right" vertical="center"/>
      <protection locked="0"/>
    </xf>
    <xf numFmtId="168" fontId="21" fillId="4" borderId="10" xfId="1" applyNumberFormat="1" applyFont="1" applyFill="1" applyBorder="1" applyAlignment="1" applyProtection="1">
      <alignment horizontal="right" vertical="center"/>
      <protection locked="0"/>
    </xf>
    <xf numFmtId="168" fontId="21" fillId="0" borderId="10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center" vertical="center"/>
      <protection locked="0"/>
    </xf>
    <xf numFmtId="168" fontId="19" fillId="3" borderId="1" xfId="1" applyNumberFormat="1" applyFont="1" applyFill="1" applyBorder="1" applyAlignment="1" applyProtection="1">
      <alignment horizontal="center" vertical="center"/>
      <protection locked="0"/>
    </xf>
    <xf numFmtId="168" fontId="21" fillId="6" borderId="1" xfId="1" applyNumberFormat="1" applyFont="1" applyFill="1" applyBorder="1" applyAlignment="1" applyProtection="1">
      <alignment horizontal="right" vertical="center"/>
      <protection locked="0"/>
    </xf>
    <xf numFmtId="168" fontId="21" fillId="7" borderId="1" xfId="1" applyNumberFormat="1" applyFont="1" applyFill="1" applyBorder="1" applyAlignment="1" applyProtection="1">
      <alignment horizontal="right" vertical="center"/>
      <protection locked="0"/>
    </xf>
    <xf numFmtId="168" fontId="21" fillId="7" borderId="3" xfId="1" applyNumberFormat="1" applyFont="1" applyFill="1" applyBorder="1" applyAlignment="1" applyProtection="1">
      <alignment horizontal="right" vertical="center"/>
      <protection locked="0"/>
    </xf>
    <xf numFmtId="168" fontId="21" fillId="8" borderId="17" xfId="1" applyNumberFormat="1" applyFont="1" applyFill="1" applyBorder="1" applyAlignment="1" applyProtection="1">
      <alignment horizontal="right" vertical="center"/>
      <protection locked="0"/>
    </xf>
    <xf numFmtId="167" fontId="21" fillId="0" borderId="1" xfId="1" applyNumberFormat="1" applyFont="1" applyBorder="1" applyAlignment="1" applyProtection="1">
      <alignment horizontal="center" vertical="center"/>
      <protection locked="0"/>
    </xf>
    <xf numFmtId="168" fontId="21" fillId="3" borderId="5" xfId="1" applyNumberFormat="1" applyFont="1" applyFill="1" applyBorder="1" applyAlignment="1" applyProtection="1">
      <alignment horizontal="right" vertical="center"/>
      <protection locked="0"/>
    </xf>
    <xf numFmtId="169" fontId="21" fillId="3" borderId="5" xfId="1" applyNumberFormat="1" applyFont="1" applyFill="1" applyBorder="1" applyAlignment="1" applyProtection="1">
      <alignment horizontal="right" vertical="center"/>
      <protection locked="0"/>
    </xf>
    <xf numFmtId="168" fontId="21" fillId="3" borderId="1" xfId="1" applyNumberFormat="1" applyFont="1" applyFill="1" applyBorder="1" applyAlignment="1" applyProtection="1">
      <alignment horizontal="right" vertical="center"/>
      <protection locked="0"/>
    </xf>
    <xf numFmtId="171" fontId="21" fillId="0" borderId="5" xfId="1" applyNumberFormat="1" applyFont="1" applyBorder="1" applyAlignment="1" applyProtection="1">
      <alignment horizontal="right" vertical="center"/>
      <protection locked="0"/>
    </xf>
    <xf numFmtId="172" fontId="21" fillId="0" borderId="5" xfId="1" applyNumberFormat="1" applyFont="1" applyBorder="1" applyAlignment="1" applyProtection="1">
      <alignment horizontal="right" vertical="center"/>
      <protection locked="0"/>
    </xf>
    <xf numFmtId="174" fontId="21" fillId="0" borderId="5" xfId="1" applyNumberFormat="1" applyFont="1" applyBorder="1" applyAlignment="1" applyProtection="1">
      <alignment horizontal="right" vertical="center"/>
      <protection locked="0"/>
    </xf>
    <xf numFmtId="173" fontId="21" fillId="0" borderId="5" xfId="1" applyNumberFormat="1" applyFont="1" applyBorder="1" applyAlignment="1" applyProtection="1">
      <alignment horizontal="right" vertical="center"/>
      <protection locked="0"/>
    </xf>
    <xf numFmtId="175" fontId="21" fillId="0" borderId="5" xfId="1" applyNumberFormat="1" applyFont="1" applyBorder="1" applyAlignment="1" applyProtection="1">
      <alignment horizontal="right" vertical="center"/>
      <protection locked="0"/>
    </xf>
    <xf numFmtId="176" fontId="21" fillId="0" borderId="5" xfId="1" applyNumberFormat="1" applyFont="1" applyBorder="1" applyAlignment="1" applyProtection="1">
      <alignment horizontal="right" vertical="center"/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70" fontId="22" fillId="0" borderId="1" xfId="0" applyNumberFormat="1" applyFont="1" applyBorder="1"/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" xfId="0" applyFont="1" applyFill="1" applyBorder="1" applyAlignment="1">
      <alignment horizontal="centerContinuous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7" fillId="0" borderId="13" xfId="0" quotePrefix="1" applyFont="1" applyFill="1" applyBorder="1" applyAlignment="1">
      <alignment horizontal="center" vertical="center"/>
    </xf>
    <xf numFmtId="49" fontId="25" fillId="0" borderId="18" xfId="0" quotePrefix="1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49" fontId="22" fillId="0" borderId="19" xfId="0" applyNumberFormat="1" applyFont="1" applyFill="1" applyBorder="1" applyAlignment="1">
      <alignment horizontal="center" vertical="center"/>
    </xf>
    <xf numFmtId="49" fontId="22" fillId="0" borderId="18" xfId="0" applyNumberFormat="1" applyFont="1" applyFill="1" applyBorder="1" applyAlignment="1">
      <alignment horizontal="center" vertical="center"/>
    </xf>
    <xf numFmtId="0" fontId="28" fillId="0" borderId="13" xfId="0" quotePrefix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18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/>
    </xf>
    <xf numFmtId="0" fontId="28" fillId="0" borderId="19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49" fontId="22" fillId="0" borderId="1" xfId="0" quotePrefix="1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 indent="1"/>
    </xf>
    <xf numFmtId="168" fontId="22" fillId="3" borderId="1" xfId="0" applyNumberFormat="1" applyFont="1" applyFill="1" applyBorder="1" applyAlignment="1">
      <alignment horizontal="center" vertical="center"/>
    </xf>
    <xf numFmtId="0" fontId="22" fillId="0" borderId="1" xfId="0" quotePrefix="1" applyNumberFormat="1" applyFont="1" applyFill="1" applyBorder="1" applyAlignment="1">
      <alignment horizontal="center" vertical="center"/>
    </xf>
    <xf numFmtId="0" fontId="28" fillId="0" borderId="13" xfId="0" quotePrefix="1" applyNumberFormat="1" applyFont="1" applyFill="1" applyBorder="1" applyAlignment="1">
      <alignment horizontal="center" vertical="center"/>
    </xf>
    <xf numFmtId="49" fontId="22" fillId="0" borderId="13" xfId="0" quotePrefix="1" applyNumberFormat="1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49" fontId="22" fillId="0" borderId="19" xfId="0" quotePrefix="1" applyNumberFormat="1" applyFont="1" applyFill="1" applyBorder="1" applyAlignment="1">
      <alignment horizontal="center" vertical="center"/>
    </xf>
    <xf numFmtId="0" fontId="22" fillId="0" borderId="19" xfId="0" applyNumberFormat="1" applyFont="1" applyFill="1" applyBorder="1" applyAlignment="1">
      <alignment horizontal="left" vertical="center" wrapText="1" indent="1"/>
    </xf>
    <xf numFmtId="49" fontId="22" fillId="0" borderId="21" xfId="0" quotePrefix="1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left" vertical="center" wrapText="1" indent="1"/>
    </xf>
    <xf numFmtId="0" fontId="22" fillId="0" borderId="2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left" vertical="center" wrapText="1" indent="2"/>
    </xf>
    <xf numFmtId="0" fontId="22" fillId="0" borderId="1" xfId="0" applyFont="1" applyFill="1" applyBorder="1" applyAlignment="1">
      <alignment horizontal="left" vertical="center" wrapText="1" indent="3"/>
    </xf>
    <xf numFmtId="0" fontId="29" fillId="0" borderId="18" xfId="0" applyFont="1" applyBorder="1"/>
    <xf numFmtId="0" fontId="22" fillId="0" borderId="1" xfId="0" applyFont="1" applyFill="1" applyBorder="1" applyAlignment="1">
      <alignment horizontal="left" vertical="center" wrapText="1" indent="2"/>
    </xf>
    <xf numFmtId="0" fontId="22" fillId="3" borderId="1" xfId="0" applyFont="1" applyFill="1" applyBorder="1" applyAlignment="1">
      <alignment horizontal="center" vertical="center"/>
    </xf>
    <xf numFmtId="170" fontId="22" fillId="3" borderId="1" xfId="0" applyNumberFormat="1" applyFont="1" applyFill="1" applyBorder="1" applyAlignment="1">
      <alignment horizontal="center" vertical="center"/>
    </xf>
    <xf numFmtId="170" fontId="22" fillId="3" borderId="2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Continuous" vertical="center"/>
    </xf>
    <xf numFmtId="0" fontId="26" fillId="0" borderId="0" xfId="0" applyFont="1" applyAlignment="1">
      <alignment wrapText="1"/>
    </xf>
    <xf numFmtId="0" fontId="22" fillId="0" borderId="21" xfId="0" applyFont="1" applyFill="1" applyBorder="1" applyAlignment="1">
      <alignment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49" fontId="28" fillId="0" borderId="13" xfId="0" quotePrefix="1" applyNumberFormat="1" applyFont="1" applyFill="1" applyBorder="1" applyAlignment="1">
      <alignment horizontal="center" vertical="center"/>
    </xf>
    <xf numFmtId="1" fontId="28" fillId="0" borderId="13" xfId="0" applyNumberFormat="1" applyFont="1" applyFill="1" applyBorder="1" applyAlignment="1">
      <alignment horizontal="center" vertical="center" wrapText="1"/>
    </xf>
    <xf numFmtId="49" fontId="28" fillId="0" borderId="21" xfId="0" quotePrefix="1" applyNumberFormat="1" applyFont="1" applyFill="1" applyBorder="1" applyAlignment="1">
      <alignment horizontal="center" vertical="center"/>
    </xf>
    <xf numFmtId="1" fontId="22" fillId="0" borderId="13" xfId="0" applyNumberFormat="1" applyFont="1" applyFill="1" applyBorder="1" applyAlignment="1">
      <alignment horizontal="center" vertical="center" wrapText="1"/>
    </xf>
    <xf numFmtId="0" fontId="22" fillId="0" borderId="21" xfId="0" applyNumberFormat="1" applyFont="1" applyFill="1" applyBorder="1" applyAlignment="1">
      <alignment horizontal="left" vertical="center" wrapText="1" indent="2"/>
    </xf>
    <xf numFmtId="1" fontId="22" fillId="0" borderId="21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0" borderId="0" xfId="0" applyFont="1" applyFill="1" applyBorder="1"/>
    <xf numFmtId="165" fontId="28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right" vertical="top"/>
    </xf>
    <xf numFmtId="0" fontId="23" fillId="0" borderId="0" xfId="0" applyFont="1" applyFill="1" applyBorder="1"/>
    <xf numFmtId="0" fontId="26" fillId="0" borderId="0" xfId="0" applyFont="1" applyFill="1" applyBorder="1"/>
    <xf numFmtId="165" fontId="25" fillId="0" borderId="0" xfId="0" applyNumberFormat="1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33" fillId="0" borderId="2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49" fontId="34" fillId="0" borderId="5" xfId="0" applyNumberFormat="1" applyFont="1" applyFill="1" applyBorder="1" applyAlignment="1">
      <alignment horizontal="center" vertical="center" wrapText="1"/>
    </xf>
    <xf numFmtId="49" fontId="34" fillId="0" borderId="6" xfId="0" applyNumberFormat="1" applyFont="1" applyFill="1" applyBorder="1" applyAlignment="1">
      <alignment horizontal="center" vertical="center" wrapText="1"/>
    </xf>
    <xf numFmtId="49" fontId="34" fillId="0" borderId="23" xfId="0" applyNumberFormat="1" applyFont="1" applyFill="1" applyBorder="1" applyAlignment="1">
      <alignment horizontal="center" vertical="center" wrapText="1"/>
    </xf>
    <xf numFmtId="49" fontId="34" fillId="0" borderId="14" xfId="0" applyNumberFormat="1" applyFont="1" applyFill="1" applyBorder="1" applyAlignment="1">
      <alignment horizontal="center" vertical="center" wrapText="1"/>
    </xf>
    <xf numFmtId="49" fontId="34" fillId="0" borderId="24" xfId="0" applyNumberFormat="1" applyFont="1" applyFill="1" applyBorder="1" applyAlignment="1">
      <alignment horizontal="center" vertical="center" wrapText="1"/>
    </xf>
    <xf numFmtId="49" fontId="34" fillId="0" borderId="25" xfId="0" applyNumberFormat="1" applyFont="1" applyFill="1" applyBorder="1" applyAlignment="1">
      <alignment horizontal="center" vertical="center" wrapText="1"/>
    </xf>
    <xf numFmtId="49" fontId="34" fillId="0" borderId="10" xfId="0" applyNumberFormat="1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49" fontId="36" fillId="0" borderId="6" xfId="0" applyNumberFormat="1" applyFont="1" applyFill="1" applyBorder="1" applyAlignment="1">
      <alignment horizontal="center" vertical="center" wrapText="1"/>
    </xf>
    <xf numFmtId="0" fontId="36" fillId="0" borderId="6" xfId="0" applyNumberFormat="1" applyFont="1" applyFill="1" applyBorder="1" applyAlignment="1">
      <alignment horizontal="center" vertical="center" wrapText="1"/>
    </xf>
    <xf numFmtId="0" fontId="37" fillId="0" borderId="23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>
      <alignment horizontal="center" vertical="center" wrapText="1" readingOrder="1"/>
    </xf>
    <xf numFmtId="166" fontId="32" fillId="0" borderId="24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49" fontId="34" fillId="0" borderId="26" xfId="0" applyNumberFormat="1" applyFont="1" applyFill="1" applyBorder="1" applyAlignment="1">
      <alignment horizontal="center" vertical="center"/>
    </xf>
    <xf numFmtId="49" fontId="34" fillId="0" borderId="21" xfId="0" applyNumberFormat="1" applyFont="1" applyFill="1" applyBorder="1" applyAlignment="1">
      <alignment horizontal="center" vertical="center"/>
    </xf>
    <xf numFmtId="49" fontId="34" fillId="0" borderId="27" xfId="0" applyNumberFormat="1" applyFont="1" applyFill="1" applyBorder="1" applyAlignment="1">
      <alignment horizontal="center" vertical="center"/>
    </xf>
    <xf numFmtId="0" fontId="38" fillId="0" borderId="28" xfId="0" applyNumberFormat="1" applyFont="1" applyFill="1" applyBorder="1" applyAlignment="1">
      <alignment horizontal="center" vertical="center" wrapText="1" readingOrder="1"/>
    </xf>
    <xf numFmtId="166" fontId="38" fillId="0" borderId="29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vertical="center"/>
    </xf>
    <xf numFmtId="0" fontId="33" fillId="0" borderId="30" xfId="0" applyNumberFormat="1" applyFont="1" applyFill="1" applyBorder="1" applyAlignment="1">
      <alignment horizontal="left" vertical="top" wrapText="1" readingOrder="1"/>
    </xf>
    <xf numFmtId="166" fontId="38" fillId="0" borderId="29" xfId="0" applyNumberFormat="1" applyFont="1" applyFill="1" applyBorder="1" applyAlignment="1">
      <alignment vertical="top" wrapText="1"/>
    </xf>
    <xf numFmtId="168" fontId="23" fillId="0" borderId="28" xfId="0" applyNumberFormat="1" applyFont="1" applyFill="1" applyBorder="1"/>
    <xf numFmtId="168" fontId="23" fillId="0" borderId="26" xfId="0" applyNumberFormat="1" applyFont="1" applyFill="1" applyBorder="1"/>
    <xf numFmtId="168" fontId="23" fillId="0" borderId="8" xfId="0" applyNumberFormat="1" applyFont="1" applyFill="1" applyBorder="1"/>
    <xf numFmtId="0" fontId="26" fillId="0" borderId="2" xfId="0" applyFont="1" applyFill="1" applyBorder="1" applyAlignment="1">
      <alignment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34" fillId="0" borderId="31" xfId="0" applyNumberFormat="1" applyFont="1" applyFill="1" applyBorder="1" applyAlignment="1">
      <alignment horizontal="center" vertical="center"/>
    </xf>
    <xf numFmtId="0" fontId="37" fillId="0" borderId="30" xfId="0" applyNumberFormat="1" applyFont="1" applyFill="1" applyBorder="1" applyAlignment="1">
      <alignment horizontal="left" vertical="top" wrapText="1" readingOrder="1"/>
    </xf>
    <xf numFmtId="0" fontId="32" fillId="0" borderId="32" xfId="0" applyNumberFormat="1" applyFont="1" applyFill="1" applyBorder="1" applyAlignment="1">
      <alignment horizontal="left" vertical="top" wrapText="1" readingOrder="1"/>
    </xf>
    <xf numFmtId="0" fontId="39" fillId="0" borderId="33" xfId="0" applyFont="1" applyFill="1" applyBorder="1"/>
    <xf numFmtId="0" fontId="39" fillId="0" borderId="3" xfId="0" applyFont="1" applyFill="1" applyBorder="1"/>
    <xf numFmtId="0" fontId="26" fillId="6" borderId="2" xfId="0" applyFont="1" applyFill="1" applyBorder="1" applyAlignment="1">
      <alignment vertical="center"/>
    </xf>
    <xf numFmtId="49" fontId="26" fillId="6" borderId="26" xfId="0" applyNumberFormat="1" applyFont="1" applyFill="1" applyBorder="1" applyAlignment="1">
      <alignment horizontal="center" vertical="center"/>
    </xf>
    <xf numFmtId="49" fontId="26" fillId="6" borderId="1" xfId="0" applyNumberFormat="1" applyFont="1" applyFill="1" applyBorder="1" applyAlignment="1">
      <alignment horizontal="center" vertical="center"/>
    </xf>
    <xf numFmtId="49" fontId="26" fillId="6" borderId="31" xfId="0" applyNumberFormat="1" applyFont="1" applyFill="1" applyBorder="1" applyAlignment="1">
      <alignment horizontal="center" vertical="center"/>
    </xf>
    <xf numFmtId="0" fontId="33" fillId="6" borderId="30" xfId="0" applyNumberFormat="1" applyFont="1" applyFill="1" applyBorder="1" applyAlignment="1">
      <alignment horizontal="left" vertical="top" wrapText="1" readingOrder="1"/>
    </xf>
    <xf numFmtId="166" fontId="29" fillId="6" borderId="32" xfId="0" applyNumberFormat="1" applyFont="1" applyFill="1" applyBorder="1" applyAlignment="1">
      <alignment vertical="top" wrapText="1"/>
    </xf>
    <xf numFmtId="49" fontId="26" fillId="0" borderId="26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6" fillId="0" borderId="31" xfId="0" applyNumberFormat="1" applyFont="1" applyFill="1" applyBorder="1" applyAlignment="1">
      <alignment horizontal="center" vertical="center"/>
    </xf>
    <xf numFmtId="166" fontId="29" fillId="0" borderId="32" xfId="0" applyNumberFormat="1" applyFont="1" applyFill="1" applyBorder="1" applyAlignment="1">
      <alignment vertical="top" wrapText="1"/>
    </xf>
    <xf numFmtId="0" fontId="23" fillId="0" borderId="33" xfId="0" applyFont="1" applyFill="1" applyBorder="1"/>
    <xf numFmtId="0" fontId="23" fillId="0" borderId="3" xfId="0" applyFont="1" applyFill="1" applyBorder="1"/>
    <xf numFmtId="0" fontId="32" fillId="0" borderId="32" xfId="0" applyNumberFormat="1" applyFont="1" applyFill="1" applyBorder="1" applyAlignment="1">
      <alignment horizontal="justify" vertical="top" wrapText="1" readingOrder="1"/>
    </xf>
    <xf numFmtId="0" fontId="33" fillId="0" borderId="30" xfId="0" applyNumberFormat="1" applyFont="1" applyFill="1" applyBorder="1" applyAlignment="1">
      <alignment vertical="center" wrapText="1" readingOrder="1"/>
    </xf>
    <xf numFmtId="166" fontId="32" fillId="0" borderId="32" xfId="0" applyNumberFormat="1" applyFont="1" applyFill="1" applyBorder="1" applyAlignment="1">
      <alignment vertical="top" wrapText="1"/>
    </xf>
    <xf numFmtId="0" fontId="29" fillId="0" borderId="32" xfId="0" applyFont="1" applyFill="1" applyBorder="1" applyAlignment="1">
      <alignment vertical="top" wrapText="1"/>
    </xf>
    <xf numFmtId="168" fontId="39" fillId="0" borderId="33" xfId="0" applyNumberFormat="1" applyFont="1" applyFill="1" applyBorder="1"/>
    <xf numFmtId="168" fontId="22" fillId="0" borderId="33" xfId="0" applyNumberFormat="1" applyFont="1" applyFill="1" applyBorder="1"/>
    <xf numFmtId="168" fontId="23" fillId="0" borderId="33" xfId="0" applyNumberFormat="1" applyFont="1" applyFill="1" applyBorder="1"/>
    <xf numFmtId="0" fontId="33" fillId="0" borderId="28" xfId="0" applyNumberFormat="1" applyFont="1" applyFill="1" applyBorder="1" applyAlignment="1">
      <alignment horizontal="left" vertical="top" wrapText="1" readingOrder="1"/>
    </xf>
    <xf numFmtId="0" fontId="22" fillId="0" borderId="33" xfId="0" applyFont="1" applyFill="1" applyBorder="1"/>
    <xf numFmtId="0" fontId="26" fillId="0" borderId="2" xfId="0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horizontal="center" vertical="center" wrapText="1"/>
    </xf>
    <xf numFmtId="0" fontId="23" fillId="0" borderId="26" xfId="0" applyFont="1" applyFill="1" applyBorder="1"/>
    <xf numFmtId="0" fontId="23" fillId="0" borderId="8" xfId="0" applyFont="1" applyFill="1" applyBorder="1"/>
    <xf numFmtId="0" fontId="32" fillId="0" borderId="32" xfId="0" applyFont="1" applyFill="1" applyBorder="1" applyAlignment="1">
      <alignment vertical="top" wrapText="1"/>
    </xf>
    <xf numFmtId="49" fontId="34" fillId="0" borderId="33" xfId="0" applyNumberFormat="1" applyFont="1" applyFill="1" applyBorder="1" applyAlignment="1">
      <alignment horizontal="center" vertical="center"/>
    </xf>
    <xf numFmtId="0" fontId="40" fillId="0" borderId="30" xfId="0" applyNumberFormat="1" applyFont="1" applyFill="1" applyBorder="1" applyAlignment="1">
      <alignment horizontal="center" vertical="center" wrapText="1" readingOrder="1"/>
    </xf>
    <xf numFmtId="49" fontId="26" fillId="0" borderId="33" xfId="0" applyNumberFormat="1" applyFont="1" applyFill="1" applyBorder="1" applyAlignment="1">
      <alignment horizontal="center" vertical="center"/>
    </xf>
    <xf numFmtId="49" fontId="26" fillId="6" borderId="33" xfId="0" applyNumberFormat="1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vertical="top" wrapText="1"/>
    </xf>
    <xf numFmtId="165" fontId="29" fillId="0" borderId="32" xfId="0" applyNumberFormat="1" applyFont="1" applyFill="1" applyBorder="1" applyAlignment="1">
      <alignment vertical="top" wrapText="1"/>
    </xf>
    <xf numFmtId="0" fontId="23" fillId="0" borderId="33" xfId="0" applyFont="1" applyFill="1" applyBorder="1" applyAlignment="1">
      <alignment horizontal="center"/>
    </xf>
    <xf numFmtId="168" fontId="39" fillId="0" borderId="3" xfId="0" applyNumberFormat="1" applyFont="1" applyFill="1" applyBorder="1"/>
    <xf numFmtId="0" fontId="41" fillId="0" borderId="32" xfId="0" applyNumberFormat="1" applyFont="1" applyFill="1" applyBorder="1" applyAlignment="1">
      <alignment horizontal="left" vertical="top" wrapText="1" readingOrder="1"/>
    </xf>
    <xf numFmtId="0" fontId="32" fillId="6" borderId="32" xfId="0" applyNumberFormat="1" applyFont="1" applyFill="1" applyBorder="1" applyAlignment="1">
      <alignment horizontal="left" vertical="top" wrapText="1" readingOrder="1"/>
    </xf>
    <xf numFmtId="170" fontId="22" fillId="0" borderId="33" xfId="0" applyNumberFormat="1" applyFont="1" applyFill="1" applyBorder="1"/>
    <xf numFmtId="168" fontId="21" fillId="0" borderId="33" xfId="0" applyNumberFormat="1" applyFont="1" applyFill="1" applyBorder="1"/>
    <xf numFmtId="0" fontId="21" fillId="0" borderId="33" xfId="0" applyFont="1" applyFill="1" applyBorder="1"/>
    <xf numFmtId="0" fontId="37" fillId="0" borderId="30" xfId="0" applyFont="1" applyFill="1" applyBorder="1" applyAlignment="1">
      <alignment horizontal="left" vertical="top" wrapText="1"/>
    </xf>
    <xf numFmtId="0" fontId="33" fillId="0" borderId="30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vertical="center"/>
    </xf>
    <xf numFmtId="49" fontId="26" fillId="0" borderId="13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horizontal="center" vertical="center"/>
    </xf>
    <xf numFmtId="0" fontId="33" fillId="0" borderId="34" xfId="0" applyNumberFormat="1" applyFont="1" applyFill="1" applyBorder="1" applyAlignment="1">
      <alignment horizontal="left" vertical="top" wrapText="1" readingOrder="1"/>
    </xf>
    <xf numFmtId="0" fontId="29" fillId="0" borderId="35" xfId="0" applyFont="1" applyFill="1" applyBorder="1" applyAlignment="1">
      <alignment vertical="top" wrapText="1"/>
    </xf>
    <xf numFmtId="0" fontId="23" fillId="0" borderId="36" xfId="0" applyFont="1" applyFill="1" applyBorder="1"/>
    <xf numFmtId="0" fontId="23" fillId="0" borderId="11" xfId="0" applyFont="1" applyFill="1" applyBorder="1"/>
    <xf numFmtId="0" fontId="26" fillId="0" borderId="9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top"/>
    </xf>
    <xf numFmtId="49" fontId="26" fillId="0" borderId="31" xfId="0" applyNumberFormat="1" applyFont="1" applyFill="1" applyBorder="1" applyAlignment="1">
      <alignment horizontal="center" vertical="top"/>
    </xf>
    <xf numFmtId="0" fontId="26" fillId="0" borderId="4" xfId="0" applyFont="1" applyFill="1" applyBorder="1" applyAlignment="1">
      <alignment vertical="center"/>
    </xf>
    <xf numFmtId="49" fontId="26" fillId="0" borderId="37" xfId="0" applyNumberFormat="1" applyFont="1" applyFill="1" applyBorder="1" applyAlignment="1">
      <alignment horizontal="center" vertical="top"/>
    </xf>
    <xf numFmtId="49" fontId="26" fillId="0" borderId="38" xfId="0" applyNumberFormat="1" applyFont="1" applyFill="1" applyBorder="1" applyAlignment="1">
      <alignment horizontal="center" vertical="top"/>
    </xf>
    <xf numFmtId="0" fontId="33" fillId="0" borderId="39" xfId="0" applyFont="1" applyFill="1" applyBorder="1" applyAlignment="1">
      <alignment horizontal="left" vertical="top" wrapText="1"/>
    </xf>
    <xf numFmtId="0" fontId="29" fillId="0" borderId="40" xfId="0" applyFont="1" applyFill="1" applyBorder="1" applyAlignment="1">
      <alignment vertical="top" wrapText="1"/>
    </xf>
    <xf numFmtId="0" fontId="33" fillId="0" borderId="0" xfId="0" applyFont="1"/>
    <xf numFmtId="0" fontId="28" fillId="2" borderId="41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top" wrapText="1"/>
    </xf>
    <xf numFmtId="49" fontId="40" fillId="2" borderId="24" xfId="0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 vertical="top" wrapText="1"/>
    </xf>
    <xf numFmtId="0" fontId="22" fillId="0" borderId="14" xfId="0" applyFont="1" applyBorder="1"/>
    <xf numFmtId="0" fontId="22" fillId="0" borderId="25" xfId="0" applyFont="1" applyBorder="1"/>
    <xf numFmtId="0" fontId="22" fillId="0" borderId="10" xfId="0" applyFont="1" applyBorder="1"/>
    <xf numFmtId="0" fontId="25" fillId="2" borderId="14" xfId="0" applyFont="1" applyFill="1" applyBorder="1" applyAlignment="1">
      <alignment horizontal="center" vertical="center" wrapText="1"/>
    </xf>
    <xf numFmtId="49" fontId="33" fillId="2" borderId="24" xfId="0" applyNumberFormat="1" applyFont="1" applyFill="1" applyBorder="1" applyAlignment="1">
      <alignment horizontal="center" vertical="center"/>
    </xf>
    <xf numFmtId="49" fontId="40" fillId="2" borderId="43" xfId="0" applyNumberFormat="1" applyFont="1" applyFill="1" applyBorder="1" applyAlignment="1">
      <alignment horizontal="center"/>
    </xf>
    <xf numFmtId="0" fontId="22" fillId="0" borderId="44" xfId="0" applyFont="1" applyBorder="1"/>
    <xf numFmtId="0" fontId="22" fillId="0" borderId="45" xfId="0" applyFont="1" applyBorder="1"/>
    <xf numFmtId="0" fontId="22" fillId="0" borderId="46" xfId="0" applyFont="1" applyBorder="1"/>
    <xf numFmtId="0" fontId="28" fillId="2" borderId="41" xfId="0" applyFont="1" applyFill="1" applyBorder="1" applyAlignment="1">
      <alignment vertical="center" wrapText="1"/>
    </xf>
    <xf numFmtId="49" fontId="33" fillId="2" borderId="41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Border="1" applyAlignment="1">
      <alignment horizontal="center"/>
    </xf>
    <xf numFmtId="0" fontId="26" fillId="2" borderId="47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left" vertical="top" wrapText="1"/>
    </xf>
    <xf numFmtId="49" fontId="40" fillId="2" borderId="47" xfId="0" applyNumberFormat="1" applyFont="1" applyFill="1" applyBorder="1" applyAlignment="1">
      <alignment horizontal="center"/>
    </xf>
    <xf numFmtId="0" fontId="22" fillId="0" borderId="48" xfId="0" applyFont="1" applyBorder="1"/>
    <xf numFmtId="0" fontId="22" fillId="0" borderId="19" xfId="0" applyFont="1" applyBorder="1"/>
    <xf numFmtId="0" fontId="22" fillId="0" borderId="49" xfId="0" applyFont="1" applyBorder="1"/>
    <xf numFmtId="0" fontId="37" fillId="2" borderId="41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0" fontId="26" fillId="2" borderId="5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left" vertical="top" wrapText="1"/>
    </xf>
    <xf numFmtId="49" fontId="33" fillId="2" borderId="50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21" xfId="0" applyFont="1" applyBorder="1"/>
    <xf numFmtId="0" fontId="28" fillId="0" borderId="8" xfId="0" applyFont="1" applyBorder="1" applyAlignment="1">
      <alignment horizontal="center"/>
    </xf>
    <xf numFmtId="0" fontId="26" fillId="2" borderId="51" xfId="0" applyFont="1" applyFill="1" applyBorder="1" applyAlignment="1">
      <alignment horizontal="center" vertical="center"/>
    </xf>
    <xf numFmtId="49" fontId="40" fillId="0" borderId="51" xfId="0" applyNumberFormat="1" applyFont="1" applyFill="1" applyBorder="1" applyAlignment="1">
      <alignment vertical="top" wrapText="1"/>
    </xf>
    <xf numFmtId="49" fontId="40" fillId="2" borderId="5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49" fontId="40" fillId="0" borderId="51" xfId="0" applyNumberFormat="1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/>
    </xf>
    <xf numFmtId="49" fontId="40" fillId="0" borderId="52" xfId="0" applyNumberFormat="1" applyFont="1" applyFill="1" applyBorder="1" applyAlignment="1">
      <alignment vertical="top" wrapText="1"/>
    </xf>
    <xf numFmtId="49" fontId="40" fillId="0" borderId="52" xfId="0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49" fontId="37" fillId="0" borderId="41" xfId="0" applyNumberFormat="1" applyFont="1" applyFill="1" applyBorder="1" applyAlignment="1">
      <alignment vertical="top" wrapText="1"/>
    </xf>
    <xf numFmtId="0" fontId="22" fillId="3" borderId="13" xfId="0" applyFont="1" applyFill="1" applyBorder="1"/>
    <xf numFmtId="0" fontId="28" fillId="0" borderId="53" xfId="0" applyFont="1" applyBorder="1" applyAlignment="1">
      <alignment horizontal="center"/>
    </xf>
    <xf numFmtId="168" fontId="22" fillId="0" borderId="21" xfId="0" applyNumberFormat="1" applyFont="1" applyBorder="1"/>
    <xf numFmtId="0" fontId="26" fillId="2" borderId="54" xfId="0" applyFont="1" applyFill="1" applyBorder="1" applyAlignment="1">
      <alignment horizontal="center" vertical="center"/>
    </xf>
    <xf numFmtId="49" fontId="37" fillId="0" borderId="54" xfId="0" applyNumberFormat="1" applyFont="1" applyFill="1" applyBorder="1" applyAlignment="1">
      <alignment vertical="top" wrapText="1"/>
    </xf>
    <xf numFmtId="49" fontId="40" fillId="2" borderId="54" xfId="0" applyNumberFormat="1" applyFont="1" applyFill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/>
    </xf>
    <xf numFmtId="49" fontId="40" fillId="0" borderId="41" xfId="0" applyNumberFormat="1" applyFont="1" applyFill="1" applyBorder="1" applyAlignment="1">
      <alignment vertical="top" wrapText="1"/>
    </xf>
    <xf numFmtId="0" fontId="22" fillId="3" borderId="1" xfId="0" applyFont="1" applyFill="1" applyBorder="1"/>
    <xf numFmtId="49" fontId="37" fillId="0" borderId="51" xfId="0" applyNumberFormat="1" applyFont="1" applyFill="1" applyBorder="1" applyAlignment="1">
      <alignment vertical="top" wrapText="1"/>
    </xf>
    <xf numFmtId="168" fontId="22" fillId="3" borderId="1" xfId="0" applyNumberFormat="1" applyFont="1" applyFill="1" applyBorder="1"/>
    <xf numFmtId="0" fontId="40" fillId="0" borderId="51" xfId="0" applyFont="1" applyBorder="1" applyAlignment="1">
      <alignment horizontal="center"/>
    </xf>
    <xf numFmtId="0" fontId="40" fillId="0" borderId="51" xfId="0" applyFont="1" applyFill="1" applyBorder="1" applyAlignment="1">
      <alignment vertical="top" wrapText="1"/>
    </xf>
    <xf numFmtId="0" fontId="40" fillId="0" borderId="51" xfId="0" applyFont="1" applyFill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left" vertical="top" wrapText="1"/>
    </xf>
    <xf numFmtId="49" fontId="40" fillId="0" borderId="47" xfId="0" applyNumberFormat="1" applyFont="1" applyFill="1" applyBorder="1" applyAlignment="1">
      <alignment vertical="top" wrapText="1"/>
    </xf>
    <xf numFmtId="49" fontId="40" fillId="0" borderId="51" xfId="0" applyNumberFormat="1" applyFont="1" applyFill="1" applyBorder="1" applyAlignment="1">
      <alignment vertical="center" wrapText="1"/>
    </xf>
    <xf numFmtId="49" fontId="40" fillId="0" borderId="54" xfId="0" applyNumberFormat="1" applyFont="1" applyFill="1" applyBorder="1" applyAlignment="1">
      <alignment vertical="top" wrapText="1"/>
    </xf>
    <xf numFmtId="49" fontId="40" fillId="0" borderId="54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/>
    </xf>
    <xf numFmtId="49" fontId="40" fillId="0" borderId="50" xfId="0" applyNumberFormat="1" applyFont="1" applyFill="1" applyBorder="1" applyAlignment="1">
      <alignment vertical="top" wrapText="1"/>
    </xf>
    <xf numFmtId="0" fontId="22" fillId="0" borderId="13" xfId="0" applyFont="1" applyBorder="1"/>
    <xf numFmtId="0" fontId="22" fillId="3" borderId="37" xfId="0" applyFont="1" applyFill="1" applyBorder="1"/>
    <xf numFmtId="49" fontId="40" fillId="0" borderId="41" xfId="0" applyNumberFormat="1" applyFont="1" applyFill="1" applyBorder="1" applyAlignment="1">
      <alignment vertical="center" wrapText="1"/>
    </xf>
    <xf numFmtId="49" fontId="37" fillId="0" borderId="41" xfId="0" applyNumberFormat="1" applyFont="1" applyFill="1" applyBorder="1" applyAlignment="1">
      <alignment vertical="center" wrapText="1"/>
    </xf>
    <xf numFmtId="0" fontId="22" fillId="0" borderId="6" xfId="0" applyFont="1" applyBorder="1"/>
    <xf numFmtId="49" fontId="33" fillId="0" borderId="51" xfId="0" applyNumberFormat="1" applyFont="1" applyFill="1" applyBorder="1" applyAlignment="1">
      <alignment vertical="top" wrapText="1"/>
    </xf>
    <xf numFmtId="168" fontId="22" fillId="0" borderId="7" xfId="0" applyNumberFormat="1" applyFont="1" applyBorder="1"/>
    <xf numFmtId="0" fontId="40" fillId="0" borderId="51" xfId="0" applyFont="1" applyBorder="1" applyAlignment="1">
      <alignment vertical="top" wrapText="1"/>
    </xf>
    <xf numFmtId="0" fontId="28" fillId="3" borderId="3" xfId="0" applyFont="1" applyFill="1" applyBorder="1" applyAlignment="1">
      <alignment horizontal="center"/>
    </xf>
    <xf numFmtId="0" fontId="40" fillId="0" borderId="52" xfId="0" applyFont="1" applyBorder="1" applyAlignment="1">
      <alignment vertical="top" wrapText="1"/>
    </xf>
    <xf numFmtId="0" fontId="33" fillId="0" borderId="51" xfId="0" applyFont="1" applyBorder="1" applyAlignment="1">
      <alignment vertical="top" wrapText="1"/>
    </xf>
    <xf numFmtId="0" fontId="22" fillId="0" borderId="2" xfId="0" applyFont="1" applyBorder="1"/>
    <xf numFmtId="0" fontId="26" fillId="2" borderId="51" xfId="0" applyFont="1" applyFill="1" applyBorder="1" applyAlignment="1">
      <alignment horizontal="center"/>
    </xf>
    <xf numFmtId="0" fontId="33" fillId="0" borderId="51" xfId="0" applyFont="1" applyBorder="1" applyAlignment="1">
      <alignment wrapText="1"/>
    </xf>
    <xf numFmtId="0" fontId="33" fillId="0" borderId="47" xfId="0" applyFont="1" applyBorder="1" applyAlignment="1">
      <alignment vertical="top" wrapText="1"/>
    </xf>
    <xf numFmtId="0" fontId="28" fillId="3" borderId="11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40" fillId="0" borderId="50" xfId="0" applyFont="1" applyBorder="1" applyAlignment="1">
      <alignment vertical="top" wrapText="1"/>
    </xf>
    <xf numFmtId="0" fontId="28" fillId="0" borderId="1" xfId="0" applyFont="1" applyBorder="1" applyAlignment="1">
      <alignment horizontal="center"/>
    </xf>
    <xf numFmtId="0" fontId="40" fillId="0" borderId="54" xfId="0" applyFont="1" applyBorder="1" applyAlignment="1">
      <alignment vertical="top" wrapText="1"/>
    </xf>
    <xf numFmtId="0" fontId="28" fillId="0" borderId="3" xfId="0" applyFont="1" applyFill="1" applyBorder="1" applyAlignment="1">
      <alignment horizontal="center"/>
    </xf>
    <xf numFmtId="0" fontId="33" fillId="0" borderId="50" xfId="0" applyFont="1" applyBorder="1" applyAlignment="1">
      <alignment vertical="top" wrapText="1"/>
    </xf>
    <xf numFmtId="0" fontId="33" fillId="0" borderId="42" xfId="0" applyFont="1" applyBorder="1" applyAlignment="1">
      <alignment vertical="top" wrapText="1"/>
    </xf>
    <xf numFmtId="0" fontId="28" fillId="0" borderId="37" xfId="0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left" vertical="top" wrapText="1"/>
    </xf>
    <xf numFmtId="49" fontId="40" fillId="2" borderId="50" xfId="0" applyNumberFormat="1" applyFont="1" applyFill="1" applyBorder="1" applyAlignment="1">
      <alignment horizontal="center"/>
    </xf>
    <xf numFmtId="0" fontId="22" fillId="0" borderId="8" xfId="0" applyFont="1" applyBorder="1"/>
    <xf numFmtId="0" fontId="26" fillId="2" borderId="30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left" vertical="top" wrapText="1"/>
    </xf>
    <xf numFmtId="49" fontId="40" fillId="2" borderId="51" xfId="0" applyNumberFormat="1" applyFont="1" applyFill="1" applyBorder="1" applyAlignment="1">
      <alignment horizontal="center"/>
    </xf>
    <xf numFmtId="0" fontId="33" fillId="2" borderId="29" xfId="0" applyFont="1" applyFill="1" applyBorder="1" applyAlignment="1">
      <alignment horizontal="left" vertical="top" wrapText="1"/>
    </xf>
    <xf numFmtId="49" fontId="28" fillId="0" borderId="31" xfId="0" applyNumberFormat="1" applyFont="1" applyFill="1" applyBorder="1" applyAlignment="1">
      <alignment vertical="top" wrapText="1"/>
    </xf>
    <xf numFmtId="0" fontId="26" fillId="2" borderId="57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top" wrapText="1"/>
    </xf>
    <xf numFmtId="49" fontId="40" fillId="2" borderId="52" xfId="0" applyNumberFormat="1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vertical="top" wrapText="1"/>
    </xf>
    <xf numFmtId="49" fontId="40" fillId="0" borderId="32" xfId="0" applyNumberFormat="1" applyFont="1" applyFill="1" applyBorder="1" applyAlignment="1">
      <alignment vertical="top" wrapText="1"/>
    </xf>
    <xf numFmtId="0" fontId="26" fillId="2" borderId="34" xfId="0" applyFont="1" applyFill="1" applyBorder="1" applyAlignment="1">
      <alignment horizontal="center" vertical="center"/>
    </xf>
    <xf numFmtId="49" fontId="40" fillId="0" borderId="35" xfId="0" applyNumberFormat="1" applyFont="1" applyFill="1" applyBorder="1" applyAlignment="1">
      <alignment vertical="top" wrapText="1"/>
    </xf>
    <xf numFmtId="0" fontId="26" fillId="2" borderId="39" xfId="0" applyFont="1" applyFill="1" applyBorder="1" applyAlignment="1">
      <alignment horizontal="center" vertical="center"/>
    </xf>
    <xf numFmtId="49" fontId="40" fillId="0" borderId="40" xfId="0" applyNumberFormat="1" applyFont="1" applyFill="1" applyBorder="1" applyAlignment="1">
      <alignment vertical="top" wrapText="1"/>
    </xf>
    <xf numFmtId="49" fontId="33" fillId="0" borderId="52" xfId="0" applyNumberFormat="1" applyFont="1" applyFill="1" applyBorder="1" applyAlignment="1">
      <alignment vertical="top" wrapText="1"/>
    </xf>
    <xf numFmtId="49" fontId="42" fillId="0" borderId="41" xfId="0" applyNumberFormat="1" applyFont="1" applyFill="1" applyBorder="1" applyAlignment="1">
      <alignment vertical="top" wrapText="1"/>
    </xf>
    <xf numFmtId="49" fontId="33" fillId="2" borderId="47" xfId="0" applyNumberFormat="1" applyFont="1" applyFill="1" applyBorder="1" applyAlignment="1">
      <alignment horizontal="center" vertical="center" wrapText="1"/>
    </xf>
    <xf numFmtId="168" fontId="22" fillId="0" borderId="19" xfId="0" applyNumberFormat="1" applyFont="1" applyBorder="1"/>
    <xf numFmtId="0" fontId="28" fillId="0" borderId="49" xfId="0" applyFont="1" applyBorder="1" applyAlignment="1">
      <alignment horizontal="center"/>
    </xf>
    <xf numFmtId="49" fontId="40" fillId="0" borderId="41" xfId="0" applyNumberFormat="1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/>
    </xf>
    <xf numFmtId="49" fontId="33" fillId="0" borderId="42" xfId="0" applyNumberFormat="1" applyFont="1" applyFill="1" applyBorder="1" applyAlignment="1">
      <alignment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/>
    </xf>
    <xf numFmtId="49" fontId="25" fillId="0" borderId="41" xfId="0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/>
    </xf>
    <xf numFmtId="0" fontId="26" fillId="2" borderId="59" xfId="0" applyFont="1" applyFill="1" applyBorder="1" applyAlignment="1">
      <alignment horizontal="center" vertical="center"/>
    </xf>
    <xf numFmtId="49" fontId="40" fillId="0" borderId="51" xfId="0" applyNumberFormat="1" applyFont="1" applyFill="1" applyBorder="1" applyAlignment="1">
      <alignment horizontal="center" vertical="top" wrapText="1"/>
    </xf>
    <xf numFmtId="0" fontId="22" fillId="3" borderId="3" xfId="0" applyFont="1" applyFill="1" applyBorder="1"/>
    <xf numFmtId="49" fontId="40" fillId="0" borderId="52" xfId="0" applyNumberFormat="1" applyFont="1" applyFill="1" applyBorder="1" applyAlignment="1">
      <alignment horizontal="center" vertical="top" wrapText="1"/>
    </xf>
    <xf numFmtId="168" fontId="28" fillId="0" borderId="13" xfId="0" applyNumberFormat="1" applyFont="1" applyBorder="1" applyAlignment="1">
      <alignment horizontal="center"/>
    </xf>
    <xf numFmtId="49" fontId="33" fillId="0" borderId="50" xfId="0" applyNumberFormat="1" applyFont="1" applyFill="1" applyBorder="1" applyAlignment="1">
      <alignment wrapText="1"/>
    </xf>
    <xf numFmtId="0" fontId="28" fillId="0" borderId="13" xfId="0" applyFont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2" fillId="3" borderId="11" xfId="0" applyFont="1" applyFill="1" applyBorder="1"/>
    <xf numFmtId="0" fontId="26" fillId="2" borderId="60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left" vertical="top" wrapText="1"/>
    </xf>
    <xf numFmtId="0" fontId="40" fillId="0" borderId="54" xfId="0" applyFont="1" applyBorder="1" applyAlignment="1">
      <alignment horizontal="left" vertical="top" wrapText="1"/>
    </xf>
    <xf numFmtId="49" fontId="40" fillId="0" borderId="54" xfId="0" applyNumberFormat="1" applyFont="1" applyFill="1" applyBorder="1" applyAlignment="1">
      <alignment horizontal="center" vertical="top" wrapText="1"/>
    </xf>
    <xf numFmtId="0" fontId="22" fillId="3" borderId="53" xfId="0" applyFont="1" applyFill="1" applyBorder="1"/>
    <xf numFmtId="49" fontId="22" fillId="0" borderId="61" xfId="0" applyNumberFormat="1" applyFont="1" applyFill="1" applyBorder="1" applyAlignment="1">
      <alignment horizontal="center" wrapText="1"/>
    </xf>
    <xf numFmtId="49" fontId="25" fillId="0" borderId="41" xfId="0" applyNumberFormat="1" applyFont="1" applyFill="1" applyBorder="1" applyAlignment="1">
      <alignment wrapText="1"/>
    </xf>
    <xf numFmtId="49" fontId="22" fillId="2" borderId="41" xfId="0" applyNumberFormat="1" applyFont="1" applyFill="1" applyBorder="1" applyAlignment="1">
      <alignment horizontal="center" wrapText="1"/>
    </xf>
    <xf numFmtId="49" fontId="22" fillId="0" borderId="52" xfId="0" applyNumberFormat="1" applyFont="1" applyFill="1" applyBorder="1" applyAlignment="1">
      <alignment horizontal="center" wrapText="1"/>
    </xf>
    <xf numFmtId="49" fontId="22" fillId="0" borderId="47" xfId="0" applyNumberFormat="1" applyFont="1" applyFill="1" applyBorder="1" applyAlignment="1">
      <alignment wrapText="1"/>
    </xf>
    <xf numFmtId="49" fontId="22" fillId="2" borderId="47" xfId="0" applyNumberFormat="1" applyFont="1" applyFill="1" applyBorder="1" applyAlignment="1">
      <alignment horizontal="center" wrapText="1"/>
    </xf>
    <xf numFmtId="0" fontId="22" fillId="0" borderId="48" xfId="0" applyFont="1" applyBorder="1" applyAlignment="1"/>
    <xf numFmtId="0" fontId="22" fillId="0" borderId="19" xfId="0" applyFont="1" applyBorder="1" applyAlignment="1"/>
    <xf numFmtId="0" fontId="22" fillId="0" borderId="49" xfId="0" applyFont="1" applyBorder="1" applyAlignment="1"/>
    <xf numFmtId="49" fontId="22" fillId="0" borderId="41" xfId="0" applyNumberFormat="1" applyFont="1" applyFill="1" applyBorder="1" applyAlignment="1">
      <alignment horizontal="center" vertical="top" wrapText="1"/>
    </xf>
    <xf numFmtId="49" fontId="38" fillId="0" borderId="41" xfId="0" applyNumberFormat="1" applyFont="1" applyFill="1" applyBorder="1" applyAlignment="1">
      <alignment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Fill="1" applyBorder="1" applyAlignment="1">
      <alignment horizontal="center" vertical="top" wrapText="1"/>
    </xf>
    <xf numFmtId="49" fontId="22" fillId="0" borderId="50" xfId="0" applyNumberFormat="1" applyFont="1" applyFill="1" applyBorder="1" applyAlignment="1">
      <alignment wrapText="1"/>
    </xf>
    <xf numFmtId="49" fontId="22" fillId="2" borderId="50" xfId="0" applyNumberFormat="1" applyFont="1" applyFill="1" applyBorder="1" applyAlignment="1">
      <alignment horizontal="center" vertical="center" wrapText="1"/>
    </xf>
    <xf numFmtId="49" fontId="22" fillId="0" borderId="51" xfId="0" applyNumberFormat="1" applyFont="1" applyFill="1" applyBorder="1" applyAlignment="1">
      <alignment horizontal="center" vertical="top" wrapText="1"/>
    </xf>
    <xf numFmtId="49" fontId="31" fillId="0" borderId="51" xfId="0" applyNumberFormat="1" applyFont="1" applyFill="1" applyBorder="1" applyAlignment="1">
      <alignment wrapText="1"/>
    </xf>
    <xf numFmtId="170" fontId="22" fillId="5" borderId="3" xfId="0" applyNumberFormat="1" applyFont="1" applyFill="1" applyBorder="1"/>
    <xf numFmtId="0" fontId="31" fillId="5" borderId="3" xfId="0" applyFont="1" applyFill="1" applyBorder="1"/>
    <xf numFmtId="49" fontId="22" fillId="0" borderId="52" xfId="0" applyNumberFormat="1" applyFont="1" applyBorder="1" applyAlignment="1">
      <alignment horizontal="center" vertical="center"/>
    </xf>
    <xf numFmtId="49" fontId="31" fillId="0" borderId="52" xfId="0" applyNumberFormat="1" applyFont="1" applyFill="1" applyBorder="1" applyAlignment="1">
      <alignment wrapText="1"/>
    </xf>
    <xf numFmtId="49" fontId="22" fillId="0" borderId="52" xfId="0" applyNumberFormat="1" applyFont="1" applyFill="1" applyBorder="1" applyAlignment="1">
      <alignment horizontal="center" vertical="top" wrapText="1"/>
    </xf>
    <xf numFmtId="0" fontId="22" fillId="5" borderId="11" xfId="0" applyFont="1" applyFill="1" applyBorder="1"/>
    <xf numFmtId="49" fontId="22" fillId="0" borderId="41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52" xfId="0" applyNumberFormat="1" applyFont="1" applyFill="1" applyBorder="1" applyAlignment="1">
      <alignment horizontal="center" vertical="center" wrapText="1"/>
    </xf>
    <xf numFmtId="49" fontId="31" fillId="0" borderId="41" xfId="0" applyNumberFormat="1" applyFont="1" applyFill="1" applyBorder="1" applyAlignment="1">
      <alignment wrapText="1"/>
    </xf>
    <xf numFmtId="49" fontId="22" fillId="0" borderId="51" xfId="0" applyNumberFormat="1" applyFont="1" applyBorder="1" applyAlignment="1">
      <alignment horizontal="center" vertical="center"/>
    </xf>
    <xf numFmtId="49" fontId="22" fillId="0" borderId="51" xfId="0" applyNumberFormat="1" applyFont="1" applyFill="1" applyBorder="1" applyAlignment="1">
      <alignment wrapText="1"/>
    </xf>
    <xf numFmtId="0" fontId="22" fillId="5" borderId="3" xfId="0" applyFont="1" applyFill="1" applyBorder="1"/>
    <xf numFmtId="49" fontId="22" fillId="0" borderId="51" xfId="0" applyNumberFormat="1" applyFont="1" applyBorder="1" applyAlignment="1">
      <alignment horizontal="center"/>
    </xf>
    <xf numFmtId="49" fontId="22" fillId="0" borderId="51" xfId="0" applyNumberFormat="1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wrapText="1"/>
    </xf>
    <xf numFmtId="49" fontId="22" fillId="0" borderId="52" xfId="0" applyNumberFormat="1" applyFont="1" applyBorder="1" applyAlignment="1">
      <alignment horizontal="center"/>
    </xf>
    <xf numFmtId="168" fontId="22" fillId="0" borderId="6" xfId="0" applyNumberFormat="1" applyFont="1" applyBorder="1"/>
    <xf numFmtId="168" fontId="22" fillId="0" borderId="8" xfId="0" applyNumberFormat="1" applyFont="1" applyBorder="1"/>
    <xf numFmtId="168" fontId="22" fillId="0" borderId="1" xfId="0" applyNumberFormat="1" applyFont="1" applyBorder="1"/>
    <xf numFmtId="168" fontId="22" fillId="5" borderId="3" xfId="0" applyNumberFormat="1" applyFont="1" applyFill="1" applyBorder="1"/>
    <xf numFmtId="49" fontId="22" fillId="0" borderId="51" xfId="0" applyNumberFormat="1" applyFont="1" applyFill="1" applyBorder="1" applyAlignment="1">
      <alignment horizontal="center" wrapText="1"/>
    </xf>
    <xf numFmtId="49" fontId="22" fillId="0" borderId="54" xfId="0" applyNumberFormat="1" applyFont="1" applyBorder="1" applyAlignment="1">
      <alignment horizontal="center" vertical="center"/>
    </xf>
    <xf numFmtId="49" fontId="31" fillId="0" borderId="54" xfId="0" applyNumberFormat="1" applyFont="1" applyFill="1" applyBorder="1" applyAlignment="1">
      <alignment wrapText="1"/>
    </xf>
    <xf numFmtId="49" fontId="22" fillId="0" borderId="54" xfId="0" applyNumberFormat="1" applyFont="1" applyFill="1" applyBorder="1" applyAlignment="1">
      <alignment horizontal="center" vertical="center" wrapText="1"/>
    </xf>
    <xf numFmtId="0" fontId="22" fillId="0" borderId="37" xfId="0" applyFont="1" applyBorder="1"/>
    <xf numFmtId="0" fontId="22" fillId="5" borderId="53" xfId="0" applyFont="1" applyFill="1" applyBorder="1"/>
    <xf numFmtId="0" fontId="28" fillId="0" borderId="0" xfId="0" applyFont="1"/>
    <xf numFmtId="0" fontId="26" fillId="0" borderId="62" xfId="0" applyFont="1" applyBorder="1"/>
    <xf numFmtId="0" fontId="28" fillId="0" borderId="55" xfId="0" applyFont="1" applyBorder="1" applyAlignment="1">
      <alignment horizontal="center" wrapText="1"/>
    </xf>
    <xf numFmtId="0" fontId="25" fillId="0" borderId="0" xfId="0" applyFont="1"/>
    <xf numFmtId="0" fontId="28" fillId="2" borderId="44" xfId="0" applyFont="1" applyFill="1" applyBorder="1" applyAlignment="1">
      <alignment horizontal="centerContinuous" vertical="center" wrapText="1"/>
    </xf>
    <xf numFmtId="0" fontId="28" fillId="2" borderId="41" xfId="0" applyFont="1" applyFill="1" applyBorder="1" applyAlignment="1">
      <alignment horizontal="centerContinuous" vertical="center" wrapText="1"/>
    </xf>
    <xf numFmtId="0" fontId="28" fillId="2" borderId="24" xfId="0" applyFont="1" applyFill="1" applyBorder="1" applyAlignment="1">
      <alignment horizontal="centerContinuous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62" xfId="0" applyFont="1" applyFill="1" applyBorder="1" applyAlignment="1">
      <alignment horizontal="centerContinuous" vertical="center" wrapText="1"/>
    </xf>
    <xf numFmtId="0" fontId="34" fillId="2" borderId="44" xfId="0" applyFont="1" applyFill="1" applyBorder="1" applyAlignment="1">
      <alignment horizontal="center"/>
    </xf>
    <xf numFmtId="0" fontId="26" fillId="0" borderId="41" xfId="0" applyFont="1" applyBorder="1"/>
    <xf numFmtId="0" fontId="40" fillId="0" borderId="14" xfId="0" applyFont="1" applyBorder="1" applyAlignment="1">
      <alignment horizontal="center" wrapText="1"/>
    </xf>
    <xf numFmtId="0" fontId="28" fillId="0" borderId="24" xfId="0" applyFont="1" applyBorder="1"/>
    <xf numFmtId="0" fontId="26" fillId="0" borderId="47" xfId="0" applyFont="1" applyBorder="1"/>
    <xf numFmtId="0" fontId="33" fillId="0" borderId="57" xfId="0" applyFont="1" applyBorder="1" applyAlignment="1">
      <alignment horizontal="center" wrapText="1"/>
    </xf>
    <xf numFmtId="0" fontId="28" fillId="0" borderId="0" xfId="0" applyFont="1" applyBorder="1"/>
    <xf numFmtId="168" fontId="28" fillId="0" borderId="48" xfId="0" applyNumberFormat="1" applyFont="1" applyBorder="1"/>
    <xf numFmtId="168" fontId="28" fillId="0" borderId="19" xfId="0" applyNumberFormat="1" applyFont="1" applyBorder="1"/>
    <xf numFmtId="168" fontId="28" fillId="0" borderId="49" xfId="0" applyNumberFormat="1" applyFont="1" applyBorder="1"/>
    <xf numFmtId="0" fontId="22" fillId="0" borderId="24" xfId="0" applyFont="1" applyBorder="1"/>
    <xf numFmtId="0" fontId="26" fillId="0" borderId="50" xfId="0" applyFont="1" applyBorder="1"/>
    <xf numFmtId="0" fontId="33" fillId="0" borderId="28" xfId="0" applyFont="1" applyBorder="1" applyAlignment="1">
      <alignment horizontal="center"/>
    </xf>
    <xf numFmtId="0" fontId="22" fillId="0" borderId="29" xfId="0" applyFont="1" applyBorder="1"/>
    <xf numFmtId="0" fontId="26" fillId="0" borderId="51" xfId="0" applyFont="1" applyBorder="1" applyAlignment="1">
      <alignment vertical="center"/>
    </xf>
    <xf numFmtId="0" fontId="37" fillId="0" borderId="30" xfId="0" applyFont="1" applyBorder="1" applyAlignment="1">
      <alignment wrapText="1"/>
    </xf>
    <xf numFmtId="0" fontId="22" fillId="0" borderId="32" xfId="0" applyFont="1" applyBorder="1"/>
    <xf numFmtId="0" fontId="33" fillId="0" borderId="28" xfId="0" applyFont="1" applyBorder="1" applyAlignment="1">
      <alignment horizontal="left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40" fillId="0" borderId="30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33" fillId="0" borderId="30" xfId="0" applyFont="1" applyBorder="1" applyAlignment="1">
      <alignment wrapText="1"/>
    </xf>
    <xf numFmtId="0" fontId="22" fillId="0" borderId="3" xfId="0" applyFont="1" applyBorder="1"/>
    <xf numFmtId="0" fontId="42" fillId="0" borderId="30" xfId="0" applyFont="1" applyBorder="1"/>
    <xf numFmtId="49" fontId="33" fillId="0" borderId="32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7" fontId="28" fillId="0" borderId="2" xfId="0" applyNumberFormat="1" applyFont="1" applyBorder="1"/>
    <xf numFmtId="167" fontId="28" fillId="0" borderId="3" xfId="0" applyNumberFormat="1" applyFont="1" applyBorder="1"/>
    <xf numFmtId="0" fontId="26" fillId="0" borderId="51" xfId="0" applyFont="1" applyBorder="1"/>
    <xf numFmtId="0" fontId="42" fillId="0" borderId="30" xfId="0" applyFont="1" applyBorder="1" applyAlignment="1">
      <alignment wrapText="1"/>
    </xf>
    <xf numFmtId="167" fontId="28" fillId="5" borderId="3" xfId="0" applyNumberFormat="1" applyFont="1" applyFill="1" applyBorder="1"/>
    <xf numFmtId="49" fontId="44" fillId="0" borderId="32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Border="1"/>
    <xf numFmtId="0" fontId="19" fillId="0" borderId="0" xfId="0" applyFont="1"/>
    <xf numFmtId="0" fontId="19" fillId="0" borderId="2" xfId="0" applyFont="1" applyBorder="1"/>
    <xf numFmtId="0" fontId="19" fillId="0" borderId="1" xfId="0" applyFont="1" applyBorder="1" applyAlignment="1">
      <alignment vertical="center" wrapText="1"/>
    </xf>
    <xf numFmtId="0" fontId="19" fillId="0" borderId="3" xfId="0" applyFont="1" applyBorder="1"/>
    <xf numFmtId="0" fontId="26" fillId="0" borderId="52" xfId="0" applyFont="1" applyBorder="1"/>
    <xf numFmtId="0" fontId="42" fillId="0" borderId="34" xfId="0" applyFont="1" applyBorder="1" applyAlignment="1">
      <alignment wrapText="1"/>
    </xf>
    <xf numFmtId="49" fontId="45" fillId="0" borderId="35" xfId="0" applyNumberFormat="1" applyFont="1" applyFill="1" applyBorder="1" applyAlignment="1">
      <alignment horizontal="center" vertical="center" wrapText="1"/>
    </xf>
    <xf numFmtId="0" fontId="19" fillId="0" borderId="9" xfId="0" applyFont="1" applyBorder="1"/>
    <xf numFmtId="0" fontId="19" fillId="0" borderId="13" xfId="0" applyFont="1" applyBorder="1" applyAlignment="1">
      <alignment vertical="center" wrapText="1"/>
    </xf>
    <xf numFmtId="0" fontId="19" fillId="0" borderId="11" xfId="0" applyFont="1" applyBorder="1"/>
    <xf numFmtId="0" fontId="26" fillId="0" borderId="61" xfId="0" applyFont="1" applyBorder="1"/>
    <xf numFmtId="0" fontId="42" fillId="0" borderId="60" xfId="0" applyFont="1" applyBorder="1" applyAlignment="1">
      <alignment wrapText="1"/>
    </xf>
    <xf numFmtId="49" fontId="45" fillId="0" borderId="56" xfId="0" applyNumberFormat="1" applyFont="1" applyFill="1" applyBorder="1" applyAlignment="1">
      <alignment horizontal="center" vertical="center" wrapText="1"/>
    </xf>
    <xf numFmtId="167" fontId="28" fillId="0" borderId="15" xfId="0" applyNumberFormat="1" applyFont="1" applyBorder="1"/>
    <xf numFmtId="0" fontId="19" fillId="3" borderId="16" xfId="0" applyFont="1" applyFill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6" fillId="0" borderId="54" xfId="0" applyFont="1" applyBorder="1"/>
    <xf numFmtId="0" fontId="42" fillId="0" borderId="39" xfId="0" applyFont="1" applyBorder="1" applyAlignment="1">
      <alignment wrapText="1"/>
    </xf>
    <xf numFmtId="49" fontId="45" fillId="0" borderId="40" xfId="0" applyNumberFormat="1" applyFont="1" applyFill="1" applyBorder="1" applyAlignment="1">
      <alignment horizontal="center" vertical="center" wrapText="1"/>
    </xf>
    <xf numFmtId="167" fontId="28" fillId="0" borderId="4" xfId="0" applyNumberFormat="1" applyFont="1" applyBorder="1"/>
    <xf numFmtId="0" fontId="19" fillId="3" borderId="37" xfId="0" applyFont="1" applyFill="1" applyBorder="1" applyAlignment="1">
      <alignment vertical="center" wrapText="1"/>
    </xf>
    <xf numFmtId="0" fontId="19" fillId="3" borderId="53" xfId="0" applyFont="1" applyFill="1" applyBorder="1"/>
    <xf numFmtId="0" fontId="37" fillId="0" borderId="28" xfId="0" applyFont="1" applyBorder="1" applyAlignment="1">
      <alignment wrapText="1"/>
    </xf>
    <xf numFmtId="49" fontId="46" fillId="0" borderId="29" xfId="0" applyNumberFormat="1" applyFont="1" applyFill="1" applyBorder="1" applyAlignment="1">
      <alignment horizontal="center" vertical="center" wrapText="1"/>
    </xf>
    <xf numFmtId="167" fontId="28" fillId="0" borderId="7" xfId="0" applyNumberFormat="1" applyFont="1" applyBorder="1"/>
    <xf numFmtId="167" fontId="28" fillId="5" borderId="21" xfId="0" applyNumberFormat="1" applyFont="1" applyFill="1" applyBorder="1"/>
    <xf numFmtId="167" fontId="28" fillId="0" borderId="8" xfId="0" applyNumberFormat="1" applyFont="1" applyBorder="1"/>
    <xf numFmtId="49" fontId="46" fillId="0" borderId="32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49" fontId="46" fillId="0" borderId="35" xfId="0" applyNumberFormat="1" applyFont="1" applyFill="1" applyBorder="1" applyAlignment="1">
      <alignment horizontal="center" vertical="center" wrapText="1"/>
    </xf>
    <xf numFmtId="167" fontId="28" fillId="0" borderId="9" xfId="0" applyNumberFormat="1" applyFont="1" applyBorder="1"/>
    <xf numFmtId="0" fontId="19" fillId="5" borderId="13" xfId="0" applyFont="1" applyFill="1" applyBorder="1" applyAlignment="1">
      <alignment vertical="center" wrapText="1"/>
    </xf>
    <xf numFmtId="0" fontId="19" fillId="5" borderId="11" xfId="0" applyFont="1" applyFill="1" applyBorder="1"/>
    <xf numFmtId="0" fontId="37" fillId="0" borderId="14" xfId="0" applyFont="1" applyBorder="1" applyAlignment="1">
      <alignment wrapText="1"/>
    </xf>
    <xf numFmtId="49" fontId="46" fillId="0" borderId="24" xfId="0" applyNumberFormat="1" applyFont="1" applyFill="1" applyBorder="1" applyAlignment="1">
      <alignment horizontal="center" vertical="center" wrapText="1"/>
    </xf>
    <xf numFmtId="168" fontId="28" fillId="0" borderId="5" xfId="0" applyNumberFormat="1" applyFont="1" applyBorder="1"/>
    <xf numFmtId="168" fontId="28" fillId="0" borderId="6" xfId="0" applyNumberFormat="1" applyFont="1" applyBorder="1"/>
    <xf numFmtId="168" fontId="28" fillId="0" borderId="10" xfId="0" applyNumberFormat="1" applyFont="1" applyBorder="1"/>
    <xf numFmtId="0" fontId="33" fillId="0" borderId="57" xfId="0" applyFont="1" applyBorder="1" applyAlignment="1">
      <alignment horizontal="left"/>
    </xf>
    <xf numFmtId="49" fontId="46" fillId="0" borderId="0" xfId="0" applyNumberFormat="1" applyFont="1" applyFill="1" applyBorder="1" applyAlignment="1">
      <alignment horizontal="center" vertical="center" wrapText="1"/>
    </xf>
    <xf numFmtId="0" fontId="19" fillId="0" borderId="48" xfId="0" applyFont="1" applyBorder="1"/>
    <xf numFmtId="0" fontId="19" fillId="0" borderId="19" xfId="0" applyFont="1" applyBorder="1" applyAlignment="1">
      <alignment vertical="center" wrapText="1"/>
    </xf>
    <xf numFmtId="0" fontId="19" fillId="0" borderId="49" xfId="0" applyFont="1" applyBorder="1"/>
    <xf numFmtId="0" fontId="40" fillId="0" borderId="14" xfId="0" applyFont="1" applyBorder="1" applyAlignment="1">
      <alignment wrapText="1"/>
    </xf>
    <xf numFmtId="167" fontId="28" fillId="0" borderId="5" xfId="0" applyNumberFormat="1" applyFont="1" applyBorder="1"/>
    <xf numFmtId="0" fontId="28" fillId="0" borderId="6" xfId="0" applyFont="1" applyBorder="1" applyAlignment="1">
      <alignment vertical="center" wrapText="1"/>
    </xf>
    <xf numFmtId="167" fontId="28" fillId="0" borderId="10" xfId="0" applyNumberFormat="1" applyFont="1" applyBorder="1"/>
    <xf numFmtId="0" fontId="33" fillId="0" borderId="28" xfId="0" applyFont="1" applyBorder="1" applyAlignment="1">
      <alignment wrapText="1"/>
    </xf>
    <xf numFmtId="0" fontId="28" fillId="0" borderId="7" xfId="0" applyFont="1" applyBorder="1"/>
    <xf numFmtId="0" fontId="28" fillId="0" borderId="21" xfId="0" applyFont="1" applyBorder="1" applyAlignment="1">
      <alignment vertical="center" wrapText="1"/>
    </xf>
    <xf numFmtId="0" fontId="28" fillId="0" borderId="8" xfId="0" applyFont="1" applyBorder="1"/>
    <xf numFmtId="167" fontId="22" fillId="0" borderId="2" xfId="0" applyNumberFormat="1" applyFont="1" applyBorder="1"/>
    <xf numFmtId="0" fontId="26" fillId="0" borderId="4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3" borderId="3" xfId="0" applyFont="1" applyFill="1" applyBorder="1"/>
    <xf numFmtId="167" fontId="22" fillId="0" borderId="9" xfId="0" applyNumberFormat="1" applyFont="1" applyBorder="1"/>
    <xf numFmtId="0" fontId="22" fillId="0" borderId="13" xfId="0" applyFont="1" applyBorder="1" applyAlignment="1">
      <alignment vertical="center" wrapText="1"/>
    </xf>
    <xf numFmtId="167" fontId="28" fillId="0" borderId="6" xfId="0" applyNumberFormat="1" applyFont="1" applyBorder="1"/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42" fillId="0" borderId="34" xfId="0" applyFont="1" applyBorder="1"/>
    <xf numFmtId="0" fontId="22" fillId="5" borderId="13" xfId="0" applyFont="1" applyFill="1" applyBorder="1" applyAlignment="1">
      <alignment vertical="center" wrapText="1"/>
    </xf>
    <xf numFmtId="0" fontId="34" fillId="0" borderId="41" xfId="0" applyFont="1" applyBorder="1" applyAlignment="1">
      <alignment horizontal="center"/>
    </xf>
    <xf numFmtId="0" fontId="40" fillId="0" borderId="14" xfId="0" applyFont="1" applyBorder="1" applyAlignment="1">
      <alignment vertical="center" wrapText="1"/>
    </xf>
    <xf numFmtId="0" fontId="26" fillId="0" borderId="24" xfId="0" applyFont="1" applyBorder="1"/>
    <xf numFmtId="168" fontId="28" fillId="4" borderId="5" xfId="0" applyNumberFormat="1" applyFont="1" applyFill="1" applyBorder="1"/>
    <xf numFmtId="168" fontId="28" fillId="4" borderId="6" xfId="0" applyNumberFormat="1" applyFont="1" applyFill="1" applyBorder="1"/>
    <xf numFmtId="168" fontId="28" fillId="4" borderId="10" xfId="0" applyNumberFormat="1" applyFont="1" applyFill="1" applyBorder="1"/>
    <xf numFmtId="0" fontId="34" fillId="0" borderId="47" xfId="0" applyFont="1" applyBorder="1" applyAlignment="1">
      <alignment horizontal="center"/>
    </xf>
    <xf numFmtId="0" fontId="26" fillId="0" borderId="0" xfId="0" applyFont="1" applyBorder="1"/>
    <xf numFmtId="0" fontId="28" fillId="0" borderId="21" xfId="0" applyFont="1" applyBorder="1"/>
    <xf numFmtId="0" fontId="26" fillId="6" borderId="5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wrapText="1"/>
    </xf>
    <xf numFmtId="0" fontId="26" fillId="6" borderId="29" xfId="0" applyFont="1" applyFill="1" applyBorder="1" applyAlignment="1">
      <alignment horizontal="center"/>
    </xf>
    <xf numFmtId="168" fontId="22" fillId="6" borderId="2" xfId="0" applyNumberFormat="1" applyFont="1" applyFill="1" applyBorder="1"/>
    <xf numFmtId="0" fontId="22" fillId="6" borderId="3" xfId="0" applyFont="1" applyFill="1" applyBorder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32" xfId="0" applyFont="1" applyBorder="1"/>
    <xf numFmtId="168" fontId="22" fillId="0" borderId="2" xfId="0" applyNumberFormat="1" applyFont="1" applyBorder="1"/>
    <xf numFmtId="0" fontId="22" fillId="0" borderId="3" xfId="0" applyFont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/>
    </xf>
    <xf numFmtId="0" fontId="33" fillId="6" borderId="57" xfId="0" applyFont="1" applyFill="1" applyBorder="1" applyAlignment="1">
      <alignment wrapText="1"/>
    </xf>
    <xf numFmtId="0" fontId="26" fillId="6" borderId="32" xfId="0" applyFont="1" applyFill="1" applyBorder="1" applyAlignment="1">
      <alignment horizontal="center" vertical="center" wrapText="1"/>
    </xf>
    <xf numFmtId="168" fontId="22" fillId="6" borderId="1" xfId="0" applyNumberFormat="1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68" fontId="22" fillId="3" borderId="3" xfId="0" applyNumberFormat="1" applyFont="1" applyFill="1" applyBorder="1"/>
    <xf numFmtId="0" fontId="26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40" fillId="0" borderId="3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168" fontId="22" fillId="0" borderId="2" xfId="0" applyNumberFormat="1" applyFont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/>
    </xf>
    <xf numFmtId="168" fontId="22" fillId="0" borderId="0" xfId="0" applyNumberFormat="1" applyFont="1" applyBorder="1" applyAlignment="1">
      <alignment horizontal="center" vertical="center"/>
    </xf>
    <xf numFmtId="0" fontId="42" fillId="0" borderId="34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/>
    </xf>
    <xf numFmtId="167" fontId="22" fillId="0" borderId="5" xfId="0" applyNumberFormat="1" applyFont="1" applyBorder="1"/>
    <xf numFmtId="167" fontId="22" fillId="0" borderId="6" xfId="0" applyNumberFormat="1" applyFont="1" applyBorder="1"/>
    <xf numFmtId="167" fontId="22" fillId="0" borderId="10" xfId="0" applyNumberFormat="1" applyFont="1" applyBorder="1"/>
    <xf numFmtId="0" fontId="26" fillId="0" borderId="50" xfId="0" applyFont="1" applyBorder="1" applyAlignment="1">
      <alignment vertical="center"/>
    </xf>
    <xf numFmtId="0" fontId="26" fillId="0" borderId="29" xfId="0" applyFont="1" applyBorder="1"/>
    <xf numFmtId="0" fontId="37" fillId="0" borderId="30" xfId="0" applyFont="1" applyBorder="1" applyAlignment="1">
      <alignment vertical="center" wrapText="1"/>
    </xf>
    <xf numFmtId="167" fontId="22" fillId="0" borderId="1" xfId="0" applyNumberFormat="1" applyFont="1" applyBorder="1"/>
    <xf numFmtId="167" fontId="22" fillId="0" borderId="3" xfId="0" applyNumberFormat="1" applyFont="1" applyBorder="1"/>
    <xf numFmtId="49" fontId="46" fillId="0" borderId="40" xfId="0" applyNumberFormat="1" applyFont="1" applyFill="1" applyBorder="1" applyAlignment="1">
      <alignment horizontal="center" vertical="center" wrapText="1"/>
    </xf>
    <xf numFmtId="167" fontId="22" fillId="0" borderId="4" xfId="0" applyNumberFormat="1" applyFont="1" applyBorder="1"/>
    <xf numFmtId="0" fontId="19" fillId="5" borderId="37" xfId="0" applyFont="1" applyFill="1" applyBorder="1" applyAlignment="1">
      <alignment vertical="center" wrapText="1"/>
    </xf>
    <xf numFmtId="0" fontId="19" fillId="5" borderId="53" xfId="0" applyFont="1" applyFill="1" applyBorder="1"/>
    <xf numFmtId="0" fontId="2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6" fillId="4" borderId="6" xfId="0" applyNumberFormat="1" applyFont="1" applyFill="1" applyBorder="1" applyAlignment="1">
      <alignment horizontal="center" vertical="center" wrapText="1"/>
    </xf>
    <xf numFmtId="0" fontId="37" fillId="4" borderId="23" xfId="0" applyNumberFormat="1" applyFont="1" applyFill="1" applyBorder="1" applyAlignment="1">
      <alignment horizontal="center" vertical="center" wrapText="1"/>
    </xf>
    <xf numFmtId="0" fontId="25" fillId="4" borderId="14" xfId="0" applyNumberFormat="1" applyFont="1" applyFill="1" applyBorder="1" applyAlignment="1">
      <alignment horizontal="center" vertical="center" wrapText="1" readingOrder="1"/>
    </xf>
    <xf numFmtId="166" fontId="32" fillId="4" borderId="24" xfId="0" applyNumberFormat="1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34" fillId="6" borderId="21" xfId="0" applyNumberFormat="1" applyFont="1" applyFill="1" applyBorder="1" applyAlignment="1">
      <alignment horizontal="center" vertical="center"/>
    </xf>
    <xf numFmtId="0" fontId="34" fillId="6" borderId="27" xfId="0" applyNumberFormat="1" applyFont="1" applyFill="1" applyBorder="1" applyAlignment="1">
      <alignment horizontal="center" vertical="center"/>
    </xf>
    <xf numFmtId="0" fontId="38" fillId="6" borderId="28" xfId="0" applyNumberFormat="1" applyFont="1" applyFill="1" applyBorder="1" applyAlignment="1">
      <alignment horizontal="center" vertical="center" wrapText="1" readingOrder="1"/>
    </xf>
    <xf numFmtId="166" fontId="38" fillId="6" borderId="29" xfId="0" applyNumberFormat="1" applyFont="1" applyFill="1" applyBorder="1" applyAlignment="1">
      <alignment horizontal="center" vertical="center" wrapText="1"/>
    </xf>
    <xf numFmtId="0" fontId="34" fillId="0" borderId="21" xfId="0" applyNumberFormat="1" applyFont="1" applyFill="1" applyBorder="1" applyAlignment="1">
      <alignment horizontal="center" vertical="center"/>
    </xf>
    <xf numFmtId="0" fontId="34" fillId="0" borderId="27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0" fontId="34" fillId="0" borderId="31" xfId="0" applyNumberFormat="1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>
      <alignment horizontal="center" vertical="center"/>
    </xf>
    <xf numFmtId="0" fontId="26" fillId="3" borderId="31" xfId="0" applyNumberFormat="1" applyFont="1" applyFill="1" applyBorder="1" applyAlignment="1">
      <alignment horizontal="center" vertical="center"/>
    </xf>
    <xf numFmtId="0" fontId="33" fillId="3" borderId="30" xfId="0" applyNumberFormat="1" applyFont="1" applyFill="1" applyBorder="1" applyAlignment="1">
      <alignment horizontal="left" vertical="top" wrapText="1" readingOrder="1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31" xfId="0" applyNumberFormat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34" fillId="6" borderId="1" xfId="0" applyNumberFormat="1" applyFont="1" applyFill="1" applyBorder="1" applyAlignment="1">
      <alignment horizontal="center" vertical="center"/>
    </xf>
    <xf numFmtId="0" fontId="34" fillId="6" borderId="31" xfId="0" applyNumberFormat="1" applyFont="1" applyFill="1" applyBorder="1" applyAlignment="1">
      <alignment horizontal="center" vertical="center"/>
    </xf>
    <xf numFmtId="0" fontId="38" fillId="6" borderId="32" xfId="0" applyFont="1" applyFill="1" applyBorder="1" applyAlignment="1">
      <alignment horizontal="center" vertical="center" wrapText="1"/>
    </xf>
    <xf numFmtId="49" fontId="34" fillId="6" borderId="33" xfId="0" applyNumberFormat="1" applyFont="1" applyFill="1" applyBorder="1" applyAlignment="1">
      <alignment horizontal="center" vertical="center"/>
    </xf>
    <xf numFmtId="0" fontId="40" fillId="6" borderId="30" xfId="0" applyNumberFormat="1" applyFont="1" applyFill="1" applyBorder="1" applyAlignment="1">
      <alignment horizontal="center" vertical="center" wrapText="1" readingOrder="1"/>
    </xf>
    <xf numFmtId="49" fontId="26" fillId="3" borderId="33" xfId="0" applyNumberFormat="1" applyFont="1" applyFill="1" applyBorder="1" applyAlignment="1">
      <alignment horizontal="center" vertical="center"/>
    </xf>
    <xf numFmtId="0" fontId="29" fillId="3" borderId="32" xfId="0" applyFont="1" applyFill="1" applyBorder="1" applyAlignment="1">
      <alignment vertical="top" wrapText="1"/>
    </xf>
    <xf numFmtId="0" fontId="26" fillId="3" borderId="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39" fillId="0" borderId="0" xfId="0" applyFont="1" applyFill="1" applyBorder="1"/>
    <xf numFmtId="0" fontId="32" fillId="3" borderId="32" xfId="0" applyNumberFormat="1" applyFont="1" applyFill="1" applyBorder="1" applyAlignment="1">
      <alignment horizontal="left" vertical="top" wrapText="1" readingOrder="1"/>
    </xf>
    <xf numFmtId="0" fontId="34" fillId="0" borderId="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vertical="center"/>
    </xf>
    <xf numFmtId="49" fontId="26" fillId="3" borderId="37" xfId="0" applyNumberFormat="1" applyFont="1" applyFill="1" applyBorder="1" applyAlignment="1">
      <alignment horizontal="center" vertical="top"/>
    </xf>
    <xf numFmtId="49" fontId="26" fillId="3" borderId="38" xfId="0" applyNumberFormat="1" applyFont="1" applyFill="1" applyBorder="1" applyAlignment="1">
      <alignment horizontal="center" vertical="top"/>
    </xf>
    <xf numFmtId="0" fontId="33" fillId="3" borderId="39" xfId="0" applyFont="1" applyFill="1" applyBorder="1" applyAlignment="1">
      <alignment horizontal="left" vertical="top" wrapText="1"/>
    </xf>
    <xf numFmtId="0" fontId="29" fillId="3" borderId="40" xfId="0" applyFont="1" applyFill="1" applyBorder="1" applyAlignment="1">
      <alignment vertical="top" wrapText="1"/>
    </xf>
    <xf numFmtId="49" fontId="26" fillId="0" borderId="0" xfId="0" applyNumberFormat="1" applyFont="1" applyFill="1" applyBorder="1" applyAlignment="1">
      <alignment horizontal="center" vertical="top"/>
    </xf>
    <xf numFmtId="166" fontId="36" fillId="0" borderId="0" xfId="0" applyNumberFormat="1" applyFont="1" applyFill="1" applyBorder="1" applyAlignment="1">
      <alignment horizontal="center" vertical="top"/>
    </xf>
    <xf numFmtId="166" fontId="26" fillId="0" borderId="0" xfId="0" applyNumberFormat="1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 wrapText="1"/>
    </xf>
    <xf numFmtId="165" fontId="26" fillId="0" borderId="0" xfId="0" applyNumberFormat="1" applyFont="1" applyFill="1" applyBorder="1" applyAlignment="1">
      <alignment horizontal="center" vertical="top"/>
    </xf>
    <xf numFmtId="0" fontId="36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165" fontId="33" fillId="0" borderId="0" xfId="0" applyNumberFormat="1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168" fontId="22" fillId="0" borderId="48" xfId="0" applyNumberFormat="1" applyFont="1" applyBorder="1"/>
    <xf numFmtId="0" fontId="42" fillId="0" borderId="30" xfId="0" applyNumberFormat="1" applyFont="1" applyFill="1" applyBorder="1" applyAlignment="1">
      <alignment horizontal="left" vertical="top" wrapText="1" readingOrder="1"/>
    </xf>
    <xf numFmtId="168" fontId="19" fillId="0" borderId="2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right" vertical="center"/>
      <protection locked="0"/>
    </xf>
    <xf numFmtId="167" fontId="19" fillId="0" borderId="2" xfId="1" applyNumberFormat="1" applyFont="1" applyBorder="1" applyAlignment="1" applyProtection="1">
      <alignment horizontal="right" vertical="center"/>
      <protection locked="0"/>
    </xf>
    <xf numFmtId="0" fontId="47" fillId="0" borderId="33" xfId="0" applyFont="1" applyFill="1" applyBorder="1"/>
    <xf numFmtId="170" fontId="22" fillId="3" borderId="3" xfId="0" applyNumberFormat="1" applyFont="1" applyFill="1" applyBorder="1"/>
    <xf numFmtId="177" fontId="21" fillId="0" borderId="5" xfId="1" applyNumberFormat="1" applyFont="1" applyBorder="1" applyAlignment="1" applyProtection="1">
      <alignment horizontal="right" vertical="center"/>
      <protection locked="0"/>
    </xf>
    <xf numFmtId="178" fontId="21" fillId="0" borderId="15" xfId="1" applyNumberFormat="1" applyFont="1" applyBorder="1" applyAlignment="1" applyProtection="1">
      <alignment horizontal="center" vertical="center"/>
      <protection locked="0"/>
    </xf>
    <xf numFmtId="168" fontId="21" fillId="0" borderId="15" xfId="1" applyNumberFormat="1" applyFont="1" applyBorder="1" applyAlignment="1" applyProtection="1">
      <alignment horizontal="center" vertical="center"/>
      <protection locked="0"/>
    </xf>
    <xf numFmtId="168" fontId="21" fillId="0" borderId="15" xfId="1" applyNumberFormat="1" applyFont="1" applyBorder="1" applyAlignment="1" applyProtection="1">
      <alignment horizontal="center" vertical="center"/>
    </xf>
    <xf numFmtId="170" fontId="22" fillId="8" borderId="1" xfId="0" applyNumberFormat="1" applyFont="1" applyFill="1" applyBorder="1"/>
    <xf numFmtId="179" fontId="21" fillId="6" borderId="5" xfId="1" applyNumberFormat="1" applyFont="1" applyFill="1" applyBorder="1" applyAlignment="1" applyProtection="1">
      <alignment horizontal="right" vertical="center"/>
      <protection locked="0"/>
    </xf>
    <xf numFmtId="170" fontId="22" fillId="0" borderId="3" xfId="0" applyNumberFormat="1" applyFont="1" applyFill="1" applyBorder="1"/>
    <xf numFmtId="168" fontId="22" fillId="3" borderId="13" xfId="0" applyNumberFormat="1" applyFont="1" applyFill="1" applyBorder="1" applyAlignment="1">
      <alignment vertical="center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22" fillId="3" borderId="13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33" fillId="0" borderId="30" xfId="0" applyNumberFormat="1" applyFont="1" applyFill="1" applyBorder="1" applyAlignment="1">
      <alignment horizontal="center" vertical="top" wrapText="1" readingOrder="1"/>
    </xf>
    <xf numFmtId="180" fontId="21" fillId="0" borderId="5" xfId="1" applyNumberFormat="1" applyFont="1" applyBorder="1" applyAlignment="1" applyProtection="1">
      <alignment horizontal="right" vertical="center"/>
      <protection locked="0"/>
    </xf>
    <xf numFmtId="169" fontId="21" fillId="10" borderId="5" xfId="1" applyNumberFormat="1" applyFont="1" applyFill="1" applyBorder="1" applyAlignment="1" applyProtection="1">
      <alignment horizontal="right" vertical="center"/>
      <protection locked="0"/>
    </xf>
    <xf numFmtId="168" fontId="21" fillId="10" borderId="5" xfId="1" applyNumberFormat="1" applyFont="1" applyFill="1" applyBorder="1" applyAlignment="1" applyProtection="1">
      <alignment horizontal="right" vertical="center"/>
      <protection locked="0"/>
    </xf>
    <xf numFmtId="168" fontId="21" fillId="11" borderId="5" xfId="1" applyNumberFormat="1" applyFont="1" applyFill="1" applyBorder="1" applyAlignment="1" applyProtection="1">
      <alignment horizontal="right" vertical="center"/>
      <protection locked="0"/>
    </xf>
    <xf numFmtId="169" fontId="21" fillId="11" borderId="5" xfId="1" applyNumberFormat="1" applyFont="1" applyFill="1" applyBorder="1" applyAlignment="1" applyProtection="1">
      <alignment horizontal="right" vertical="center"/>
      <protection locked="0"/>
    </xf>
    <xf numFmtId="172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17" fillId="10" borderId="0" xfId="0" applyFont="1" applyFill="1"/>
    <xf numFmtId="168" fontId="22" fillId="0" borderId="33" xfId="0" applyNumberFormat="1" applyFont="1" applyFill="1" applyBorder="1" applyAlignment="1">
      <alignment vertical="center"/>
    </xf>
    <xf numFmtId="168" fontId="22" fillId="0" borderId="3" xfId="0" applyNumberFormat="1" applyFont="1" applyFill="1" applyBorder="1" applyAlignment="1">
      <alignment vertical="center"/>
    </xf>
    <xf numFmtId="0" fontId="22" fillId="0" borderId="0" xfId="0" quotePrefix="1" applyFont="1" applyFill="1" applyBorder="1" applyAlignment="1">
      <alignment horizontal="center" vertical="center" wrapText="1"/>
    </xf>
    <xf numFmtId="170" fontId="22" fillId="0" borderId="0" xfId="0" applyNumberFormat="1" applyFont="1" applyFill="1" applyBorder="1" applyAlignment="1">
      <alignment horizontal="center" vertical="center" wrapText="1"/>
    </xf>
    <xf numFmtId="0" fontId="22" fillId="0" borderId="0" xfId="0" quotePrefix="1" applyFont="1" applyFill="1" applyBorder="1"/>
    <xf numFmtId="14" fontId="33" fillId="0" borderId="0" xfId="0" quotePrefix="1" applyNumberFormat="1" applyFont="1" applyFill="1" applyBorder="1"/>
    <xf numFmtId="170" fontId="22" fillId="11" borderId="0" xfId="0" applyNumberFormat="1" applyFont="1" applyFill="1" applyBorder="1"/>
    <xf numFmtId="0" fontId="22" fillId="11" borderId="0" xfId="0" applyFont="1" applyFill="1" applyAlignment="1">
      <alignment vertical="center"/>
    </xf>
    <xf numFmtId="0" fontId="22" fillId="11" borderId="0" xfId="0" applyFont="1" applyFill="1" applyAlignment="1">
      <alignment horizontal="center" vertical="center"/>
    </xf>
    <xf numFmtId="0" fontId="22" fillId="11" borderId="0" xfId="0" quotePrefix="1" applyFont="1" applyFill="1" applyAlignment="1">
      <alignment horizontal="center" vertical="center"/>
    </xf>
    <xf numFmtId="0" fontId="28" fillId="11" borderId="0" xfId="0" applyFont="1" applyFill="1" applyAlignment="1">
      <alignment vertical="center"/>
    </xf>
    <xf numFmtId="0" fontId="22" fillId="11" borderId="0" xfId="0" quotePrefix="1" applyFont="1" applyFill="1" applyBorder="1" applyAlignment="1">
      <alignment horizontal="center"/>
    </xf>
    <xf numFmtId="0" fontId="22" fillId="11" borderId="0" xfId="0" applyFont="1" applyFill="1" applyBorder="1"/>
    <xf numFmtId="0" fontId="22" fillId="11" borderId="0" xfId="0" quotePrefix="1" applyFont="1" applyFill="1" applyBorder="1"/>
    <xf numFmtId="170" fontId="33" fillId="11" borderId="0" xfId="0" quotePrefix="1" applyNumberFormat="1" applyFont="1" applyFill="1" applyBorder="1" applyAlignment="1">
      <alignment horizontal="center"/>
    </xf>
    <xf numFmtId="0" fontId="33" fillId="11" borderId="0" xfId="0" applyFont="1" applyFill="1" applyBorder="1"/>
    <xf numFmtId="0" fontId="23" fillId="11" borderId="0" xfId="0" applyFont="1" applyFill="1" applyBorder="1"/>
    <xf numFmtId="0" fontId="55" fillId="11" borderId="0" xfId="0" applyFont="1" applyFill="1" applyBorder="1" applyAlignment="1">
      <alignment horizontal="left"/>
    </xf>
    <xf numFmtId="0" fontId="22" fillId="11" borderId="0" xfId="0" applyFont="1" applyFill="1" applyBorder="1" applyAlignment="1">
      <alignment horizontal="right"/>
    </xf>
    <xf numFmtId="0" fontId="39" fillId="11" borderId="0" xfId="0" applyFont="1" applyFill="1" applyBorder="1"/>
    <xf numFmtId="0" fontId="22" fillId="11" borderId="0" xfId="0" applyFont="1" applyFill="1" applyBorder="1" applyAlignment="1">
      <alignment horizontal="left"/>
    </xf>
    <xf numFmtId="181" fontId="22" fillId="11" borderId="0" xfId="3" quotePrefix="1" applyNumberFormat="1" applyFont="1" applyFill="1" applyBorder="1" applyAlignment="1"/>
    <xf numFmtId="0" fontId="22" fillId="11" borderId="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3" fillId="0" borderId="33" xfId="0" applyFont="1" applyFill="1" applyBorder="1"/>
    <xf numFmtId="168" fontId="29" fillId="0" borderId="32" xfId="0" applyNumberFormat="1" applyFont="1" applyFill="1" applyBorder="1" applyAlignment="1">
      <alignment vertical="top" wrapText="1"/>
    </xf>
    <xf numFmtId="14" fontId="26" fillId="0" borderId="0" xfId="0" quotePrefix="1" applyNumberFormat="1" applyFont="1"/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23" fillId="10" borderId="0" xfId="0" applyFont="1" applyFill="1" applyBorder="1"/>
    <xf numFmtId="0" fontId="22" fillId="10" borderId="0" xfId="0" applyFont="1" applyFill="1" applyAlignment="1">
      <alignment horizontal="left"/>
    </xf>
    <xf numFmtId="0" fontId="29" fillId="11" borderId="0" xfId="0" applyFont="1" applyFill="1" applyBorder="1"/>
    <xf numFmtId="0" fontId="56" fillId="0" borderId="0" xfId="0" applyFont="1" applyFill="1" applyBorder="1"/>
    <xf numFmtId="16" fontId="26" fillId="0" borderId="0" xfId="0" applyNumberFormat="1" applyFont="1"/>
    <xf numFmtId="177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22" fillId="10" borderId="0" xfId="0" applyFont="1" applyFill="1" applyAlignment="1">
      <alignment vertical="center"/>
    </xf>
    <xf numFmtId="168" fontId="28" fillId="0" borderId="3" xfId="0" applyNumberFormat="1" applyFont="1" applyBorder="1"/>
    <xf numFmtId="168" fontId="28" fillId="0" borderId="2" xfId="0" applyNumberFormat="1" applyFont="1" applyBorder="1"/>
    <xf numFmtId="172" fontId="21" fillId="10" borderId="5" xfId="1" applyNumberFormat="1" applyFont="1" applyFill="1" applyBorder="1" applyAlignment="1" applyProtection="1">
      <alignment horizontal="right" vertical="center"/>
      <protection locked="0"/>
    </xf>
    <xf numFmtId="0" fontId="22" fillId="0" borderId="0" xfId="0" quotePrefix="1" applyFont="1" applyAlignment="1">
      <alignment vertical="center"/>
    </xf>
    <xf numFmtId="0" fontId="57" fillId="0" borderId="0" xfId="0" applyFont="1" applyAlignment="1">
      <alignment vertical="center"/>
    </xf>
    <xf numFmtId="181" fontId="21" fillId="11" borderId="5" xfId="3" applyNumberFormat="1" applyFont="1" applyFill="1" applyBorder="1" applyAlignment="1" applyProtection="1">
      <alignment horizontal="right" vertical="center"/>
      <protection locked="0"/>
    </xf>
    <xf numFmtId="170" fontId="28" fillId="0" borderId="0" xfId="0" applyNumberFormat="1" applyFont="1" applyAlignment="1">
      <alignment vertical="center"/>
    </xf>
    <xf numFmtId="170" fontId="57" fillId="11" borderId="0" xfId="0" applyNumberFormat="1" applyFont="1" applyFill="1" applyBorder="1"/>
    <xf numFmtId="170" fontId="22" fillId="3" borderId="13" xfId="0" applyNumberFormat="1" applyFont="1" applyFill="1" applyBorder="1" applyAlignment="1">
      <alignment vertical="center"/>
    </xf>
    <xf numFmtId="168" fontId="21" fillId="0" borderId="6" xfId="1" applyNumberFormat="1" applyFont="1" applyBorder="1" applyAlignment="1" applyProtection="1">
      <alignment horizontal="center" vertical="center"/>
      <protection locked="0"/>
    </xf>
    <xf numFmtId="168" fontId="21" fillId="0" borderId="5" xfId="1" applyNumberFormat="1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center"/>
    </xf>
    <xf numFmtId="168" fontId="21" fillId="0" borderId="2" xfId="1" applyNumberFormat="1" applyFont="1" applyBorder="1" applyAlignment="1" applyProtection="1">
      <alignment horizontal="center" vertical="center"/>
      <protection locked="0"/>
    </xf>
    <xf numFmtId="171" fontId="21" fillId="3" borderId="5" xfId="1" applyNumberFormat="1" applyFont="1" applyFill="1" applyBorder="1" applyAlignment="1" applyProtection="1">
      <alignment horizontal="right" vertical="center"/>
      <protection locked="0"/>
    </xf>
    <xf numFmtId="171" fontId="21" fillId="11" borderId="5" xfId="1" applyNumberFormat="1" applyFont="1" applyFill="1" applyBorder="1" applyAlignment="1" applyProtection="1">
      <alignment horizontal="right" vertical="center"/>
      <protection locked="0"/>
    </xf>
    <xf numFmtId="168" fontId="21" fillId="0" borderId="5" xfId="2" applyNumberFormat="1" applyFont="1" applyBorder="1" applyAlignment="1" applyProtection="1">
      <alignment horizontal="right" vertical="center"/>
      <protection locked="0"/>
    </xf>
    <xf numFmtId="169" fontId="21" fillId="10" borderId="5" xfId="2" applyNumberFormat="1" applyFont="1" applyFill="1" applyBorder="1" applyAlignment="1" applyProtection="1">
      <alignment horizontal="right" vertical="center"/>
      <protection locked="0"/>
    </xf>
    <xf numFmtId="172" fontId="21" fillId="0" borderId="5" xfId="2" applyNumberFormat="1" applyFont="1" applyBorder="1" applyAlignment="1" applyProtection="1">
      <alignment horizontal="right" vertical="center"/>
      <protection locked="0"/>
    </xf>
    <xf numFmtId="169" fontId="21" fillId="0" borderId="5" xfId="2" applyNumberFormat="1" applyFont="1" applyBorder="1" applyAlignment="1" applyProtection="1">
      <alignment horizontal="right" vertical="center"/>
      <protection locked="0"/>
    </xf>
    <xf numFmtId="169" fontId="21" fillId="11" borderId="5" xfId="2" applyNumberFormat="1" applyFont="1" applyFill="1" applyBorder="1" applyAlignment="1" applyProtection="1">
      <alignment horizontal="right" vertical="center"/>
      <protection locked="0"/>
    </xf>
    <xf numFmtId="0" fontId="22" fillId="0" borderId="13" xfId="0" quotePrefix="1" applyNumberFormat="1" applyFont="1" applyFill="1" applyBorder="1" applyAlignment="1">
      <alignment horizontal="center" vertical="center"/>
    </xf>
    <xf numFmtId="169" fontId="58" fillId="11" borderId="5" xfId="2" applyNumberFormat="1" applyFont="1" applyFill="1" applyBorder="1" applyAlignment="1" applyProtection="1">
      <alignment horizontal="right" vertical="center"/>
      <protection locked="0"/>
    </xf>
    <xf numFmtId="168" fontId="58" fillId="11" borderId="5" xfId="2" applyNumberFormat="1" applyFont="1" applyFill="1" applyBorder="1" applyAlignment="1" applyProtection="1">
      <alignment horizontal="right" vertical="center"/>
      <protection locked="0"/>
    </xf>
    <xf numFmtId="169" fontId="58" fillId="11" borderId="5" xfId="1" applyNumberFormat="1" applyFont="1" applyFill="1" applyBorder="1" applyAlignment="1" applyProtection="1">
      <alignment horizontal="right" vertical="center"/>
      <protection locked="0"/>
    </xf>
    <xf numFmtId="0" fontId="59" fillId="12" borderId="2" xfId="0" applyFont="1" applyFill="1" applyBorder="1" applyAlignment="1">
      <alignment vertical="center"/>
    </xf>
    <xf numFmtId="49" fontId="60" fillId="12" borderId="33" xfId="0" applyNumberFormat="1" applyFont="1" applyFill="1" applyBorder="1" applyAlignment="1">
      <alignment horizontal="center" vertical="center"/>
    </xf>
    <xf numFmtId="0" fontId="60" fillId="12" borderId="1" xfId="0" applyNumberFormat="1" applyFont="1" applyFill="1" applyBorder="1" applyAlignment="1">
      <alignment horizontal="center" vertical="center"/>
    </xf>
    <xf numFmtId="0" fontId="60" fillId="12" borderId="31" xfId="0" applyNumberFormat="1" applyFont="1" applyFill="1" applyBorder="1" applyAlignment="1">
      <alignment horizontal="center" vertical="center"/>
    </xf>
    <xf numFmtId="0" fontId="61" fillId="12" borderId="30" xfId="0" applyNumberFormat="1" applyFont="1" applyFill="1" applyBorder="1" applyAlignment="1">
      <alignment horizontal="left" vertical="top" wrapText="1" readingOrder="1"/>
    </xf>
    <xf numFmtId="0" fontId="62" fillId="12" borderId="32" xfId="0" applyFont="1" applyFill="1" applyBorder="1" applyAlignment="1">
      <alignment vertical="top" wrapText="1"/>
    </xf>
    <xf numFmtId="169" fontId="58" fillId="12" borderId="5" xfId="1" applyNumberFormat="1" applyFont="1" applyFill="1" applyBorder="1" applyAlignment="1" applyProtection="1">
      <alignment horizontal="right" vertical="center"/>
      <protection locked="0"/>
    </xf>
    <xf numFmtId="168" fontId="58" fillId="12" borderId="5" xfId="1" applyNumberFormat="1" applyFont="1" applyFill="1" applyBorder="1" applyAlignment="1" applyProtection="1">
      <alignment horizontal="right" vertical="center"/>
      <protection locked="0"/>
    </xf>
    <xf numFmtId="49" fontId="59" fillId="12" borderId="26" xfId="0" applyNumberFormat="1" applyFont="1" applyFill="1" applyBorder="1" applyAlignment="1">
      <alignment horizontal="center" vertical="center"/>
    </xf>
    <xf numFmtId="0" fontId="59" fillId="12" borderId="1" xfId="0" applyNumberFormat="1" applyFont="1" applyFill="1" applyBorder="1" applyAlignment="1">
      <alignment horizontal="center" vertical="center"/>
    </xf>
    <xf numFmtId="0" fontId="59" fillId="12" borderId="31" xfId="0" applyNumberFormat="1" applyFont="1" applyFill="1" applyBorder="1" applyAlignment="1">
      <alignment horizontal="center" vertical="center"/>
    </xf>
    <xf numFmtId="0" fontId="63" fillId="12" borderId="30" xfId="0" applyNumberFormat="1" applyFont="1" applyFill="1" applyBorder="1" applyAlignment="1">
      <alignment horizontal="left" vertical="top" wrapText="1" readingOrder="1"/>
    </xf>
    <xf numFmtId="166" fontId="64" fillId="12" borderId="32" xfId="0" applyNumberFormat="1" applyFont="1" applyFill="1" applyBorder="1" applyAlignment="1">
      <alignment vertical="top" wrapText="1"/>
    </xf>
    <xf numFmtId="49" fontId="60" fillId="12" borderId="26" xfId="0" applyNumberFormat="1" applyFont="1" applyFill="1" applyBorder="1" applyAlignment="1">
      <alignment horizontal="center" vertical="center"/>
    </xf>
    <xf numFmtId="166" fontId="62" fillId="12" borderId="32" xfId="0" applyNumberFormat="1" applyFont="1" applyFill="1" applyBorder="1" applyAlignment="1">
      <alignment vertical="top" wrapText="1"/>
    </xf>
    <xf numFmtId="0" fontId="62" fillId="12" borderId="32" xfId="0" applyNumberFormat="1" applyFont="1" applyFill="1" applyBorder="1" applyAlignment="1">
      <alignment horizontal="left" vertical="top" wrapText="1" readingOrder="1"/>
    </xf>
    <xf numFmtId="172" fontId="58" fillId="12" borderId="5" xfId="1" applyNumberFormat="1" applyFont="1" applyFill="1" applyBorder="1" applyAlignment="1" applyProtection="1">
      <alignment horizontal="right" vertical="center"/>
      <protection locked="0"/>
    </xf>
    <xf numFmtId="0" fontId="59" fillId="12" borderId="2" xfId="0" applyFont="1" applyFill="1" applyBorder="1" applyAlignment="1">
      <alignment horizontal="center" vertical="center"/>
    </xf>
    <xf numFmtId="0" fontId="65" fillId="12" borderId="30" xfId="0" applyNumberFormat="1" applyFont="1" applyFill="1" applyBorder="1" applyAlignment="1">
      <alignment horizontal="center" vertical="center" wrapText="1" readingOrder="1"/>
    </xf>
    <xf numFmtId="0" fontId="66" fillId="12" borderId="32" xfId="0" applyFont="1" applyFill="1" applyBorder="1" applyAlignment="1">
      <alignment horizontal="center" vertical="center" wrapText="1"/>
    </xf>
    <xf numFmtId="0" fontId="59" fillId="12" borderId="9" xfId="0" applyFont="1" applyFill="1" applyBorder="1" applyAlignment="1">
      <alignment horizontal="center" vertical="center"/>
    </xf>
    <xf numFmtId="49" fontId="60" fillId="12" borderId="1" xfId="0" applyNumberFormat="1" applyFont="1" applyFill="1" applyBorder="1" applyAlignment="1">
      <alignment horizontal="center" vertical="center"/>
    </xf>
    <xf numFmtId="49" fontId="60" fillId="12" borderId="31" xfId="0" applyNumberFormat="1" applyFont="1" applyFill="1" applyBorder="1" applyAlignment="1">
      <alignment horizontal="center" vertical="center"/>
    </xf>
    <xf numFmtId="0" fontId="65" fillId="12" borderId="30" xfId="0" applyFont="1" applyFill="1" applyBorder="1" applyAlignment="1">
      <alignment horizontal="center" vertical="center" wrapText="1"/>
    </xf>
    <xf numFmtId="0" fontId="64" fillId="12" borderId="32" xfId="0" applyFont="1" applyFill="1" applyBorder="1" applyAlignment="1">
      <alignment horizontal="center" vertical="center" wrapText="1"/>
    </xf>
    <xf numFmtId="167" fontId="58" fillId="12" borderId="5" xfId="1" applyNumberFormat="1" applyFont="1" applyFill="1" applyBorder="1" applyAlignment="1" applyProtection="1">
      <alignment horizontal="right" vertical="center"/>
      <protection locked="0"/>
    </xf>
    <xf numFmtId="49" fontId="40" fillId="12" borderId="52" xfId="0" applyNumberFormat="1" applyFont="1" applyFill="1" applyBorder="1" applyAlignment="1">
      <alignment horizontal="center" vertical="top" wrapText="1"/>
    </xf>
    <xf numFmtId="168" fontId="58" fillId="12" borderId="9" xfId="1" applyNumberFormat="1" applyFont="1" applyFill="1" applyBorder="1" applyAlignment="1" applyProtection="1">
      <alignment horizontal="right" vertical="center"/>
      <protection locked="0"/>
    </xf>
    <xf numFmtId="0" fontId="58" fillId="12" borderId="13" xfId="0" applyFont="1" applyFill="1" applyBorder="1" applyAlignment="1">
      <alignment horizontal="center"/>
    </xf>
    <xf numFmtId="170" fontId="67" fillId="12" borderId="11" xfId="0" applyNumberFormat="1" applyFont="1" applyFill="1" applyBorder="1"/>
    <xf numFmtId="0" fontId="26" fillId="12" borderId="41" xfId="0" applyFont="1" applyFill="1" applyBorder="1" applyAlignment="1">
      <alignment horizontal="center" vertical="center"/>
    </xf>
    <xf numFmtId="49" fontId="37" fillId="12" borderId="41" xfId="0" applyNumberFormat="1" applyFont="1" applyFill="1" applyBorder="1" applyAlignment="1">
      <alignment vertical="top" wrapText="1"/>
    </xf>
    <xf numFmtId="49" fontId="33" fillId="12" borderId="41" xfId="0" applyNumberFormat="1" applyFont="1" applyFill="1" applyBorder="1" applyAlignment="1">
      <alignment horizontal="center" vertical="center" wrapText="1"/>
    </xf>
    <xf numFmtId="168" fontId="21" fillId="12" borderId="5" xfId="1" applyNumberFormat="1" applyFont="1" applyFill="1" applyBorder="1" applyAlignment="1" applyProtection="1">
      <alignment horizontal="right" vertical="center"/>
      <protection locked="0"/>
    </xf>
    <xf numFmtId="167" fontId="21" fillId="12" borderId="6" xfId="1" applyNumberFormat="1" applyFont="1" applyFill="1" applyBorder="1" applyAlignment="1" applyProtection="1">
      <alignment horizontal="right" vertical="center"/>
      <protection locked="0"/>
    </xf>
    <xf numFmtId="168" fontId="21" fillId="12" borderId="10" xfId="1" applyNumberFormat="1" applyFont="1" applyFill="1" applyBorder="1" applyAlignment="1" applyProtection="1">
      <alignment horizontal="right" vertical="center"/>
      <protection locked="0"/>
    </xf>
    <xf numFmtId="0" fontId="26" fillId="12" borderId="51" xfId="0" applyFont="1" applyFill="1" applyBorder="1" applyAlignment="1">
      <alignment horizontal="center" vertical="center"/>
    </xf>
    <xf numFmtId="49" fontId="40" fillId="12" borderId="51" xfId="0" applyNumberFormat="1" applyFont="1" applyFill="1" applyBorder="1" applyAlignment="1">
      <alignment vertical="top" wrapText="1"/>
    </xf>
    <xf numFmtId="49" fontId="40" fillId="12" borderId="51" xfId="0" applyNumberFormat="1" applyFont="1" applyFill="1" applyBorder="1" applyAlignment="1">
      <alignment horizontal="center" vertical="top" wrapText="1"/>
    </xf>
    <xf numFmtId="168" fontId="58" fillId="12" borderId="2" xfId="1" applyNumberFormat="1" applyFont="1" applyFill="1" applyBorder="1" applyAlignment="1" applyProtection="1">
      <alignment horizontal="right" vertical="center"/>
      <protection locked="0"/>
    </xf>
    <xf numFmtId="0" fontId="58" fillId="12" borderId="1" xfId="0" applyFont="1" applyFill="1" applyBorder="1" applyAlignment="1">
      <alignment horizontal="center"/>
    </xf>
    <xf numFmtId="0" fontId="26" fillId="12" borderId="52" xfId="0" applyFont="1" applyFill="1" applyBorder="1" applyAlignment="1">
      <alignment horizontal="center" vertical="center"/>
    </xf>
    <xf numFmtId="49" fontId="40" fillId="12" borderId="52" xfId="0" applyNumberFormat="1" applyFont="1" applyFill="1" applyBorder="1" applyAlignment="1">
      <alignment vertical="top" wrapText="1"/>
    </xf>
    <xf numFmtId="167" fontId="58" fillId="12" borderId="2" xfId="1" applyNumberFormat="1" applyFont="1" applyFill="1" applyBorder="1" applyAlignment="1" applyProtection="1">
      <alignment horizontal="right" vertical="center"/>
      <protection locked="0"/>
    </xf>
    <xf numFmtId="0" fontId="67" fillId="12" borderId="3" xfId="0" applyFont="1" applyFill="1" applyBorder="1"/>
    <xf numFmtId="168" fontId="58" fillId="0" borderId="4" xfId="1" applyNumberFormat="1" applyFont="1" applyBorder="1" applyAlignment="1" applyProtection="1">
      <alignment horizontal="right" vertical="center"/>
      <protection locked="0"/>
    </xf>
    <xf numFmtId="168" fontId="67" fillId="3" borderId="37" xfId="0" applyNumberFormat="1" applyFont="1" applyFill="1" applyBorder="1"/>
    <xf numFmtId="168" fontId="58" fillId="0" borderId="2" xfId="1" applyNumberFormat="1" applyFont="1" applyBorder="1" applyAlignment="1" applyProtection="1">
      <alignment horizontal="right" vertical="center"/>
      <protection locked="0"/>
    </xf>
    <xf numFmtId="168" fontId="67" fillId="3" borderId="1" xfId="0" applyNumberFormat="1" applyFont="1" applyFill="1" applyBorder="1"/>
    <xf numFmtId="167" fontId="58" fillId="0" borderId="2" xfId="1" applyNumberFormat="1" applyFont="1" applyBorder="1" applyAlignment="1" applyProtection="1">
      <alignment horizontal="right" vertical="center"/>
      <protection locked="0"/>
    </xf>
    <xf numFmtId="0" fontId="67" fillId="3" borderId="1" xfId="0" applyFont="1" applyFill="1" applyBorder="1"/>
    <xf numFmtId="168" fontId="58" fillId="0" borderId="9" xfId="1" applyNumberFormat="1" applyFont="1" applyBorder="1" applyAlignment="1" applyProtection="1">
      <alignment horizontal="right" vertical="center"/>
      <protection locked="0"/>
    </xf>
    <xf numFmtId="170" fontId="67" fillId="3" borderId="1" xfId="0" applyNumberFormat="1" applyFont="1" applyFill="1" applyBorder="1"/>
    <xf numFmtId="168" fontId="67" fillId="3" borderId="13" xfId="0" applyNumberFormat="1" applyFont="1" applyFill="1" applyBorder="1"/>
    <xf numFmtId="0" fontId="67" fillId="3" borderId="13" xfId="0" applyFont="1" applyFill="1" applyBorder="1"/>
    <xf numFmtId="167" fontId="58" fillId="0" borderId="9" xfId="1" applyNumberFormat="1" applyFont="1" applyBorder="1" applyAlignment="1" applyProtection="1">
      <alignment horizontal="right" vertical="center"/>
      <protection locked="0"/>
    </xf>
    <xf numFmtId="0" fontId="58" fillId="0" borderId="3" xfId="0" applyFont="1" applyBorder="1" applyAlignment="1">
      <alignment horizontal="center"/>
    </xf>
    <xf numFmtId="0" fontId="54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48" fillId="0" borderId="0" xfId="0" applyFont="1" applyAlignment="1" applyProtection="1">
      <alignment horizontal="center" vertical="top" wrapText="1" readingOrder="1"/>
      <protection locked="0"/>
    </xf>
    <xf numFmtId="0" fontId="49" fillId="0" borderId="0" xfId="0" applyFont="1" applyAlignment="1" applyProtection="1">
      <alignment horizontal="center" vertical="top" wrapText="1" readingOrder="1"/>
      <protection locked="0"/>
    </xf>
    <xf numFmtId="0" fontId="50" fillId="0" borderId="0" xfId="0" applyFont="1" applyAlignment="1" applyProtection="1">
      <alignment horizontal="center" vertical="top" wrapText="1" readingOrder="1"/>
      <protection locked="0"/>
    </xf>
    <xf numFmtId="0" fontId="51" fillId="0" borderId="0" xfId="0" applyFont="1" applyAlignment="1" applyProtection="1">
      <alignment horizontal="center" vertical="top" wrapText="1" readingOrder="1"/>
      <protection locked="0"/>
    </xf>
    <xf numFmtId="0" fontId="52" fillId="0" borderId="0" xfId="0" applyFont="1" applyAlignment="1" applyProtection="1">
      <alignment horizontal="center" vertical="top" wrapText="1" readingOrder="1"/>
      <protection locked="0"/>
    </xf>
    <xf numFmtId="0" fontId="52" fillId="0" borderId="63" xfId="0" applyFont="1" applyBorder="1" applyAlignment="1" applyProtection="1">
      <alignment horizontal="center" vertical="top" wrapText="1" readingOrder="1"/>
      <protection locked="0"/>
    </xf>
    <xf numFmtId="0" fontId="0" fillId="0" borderId="63" xfId="0" applyBorder="1" applyAlignment="1" applyProtection="1">
      <alignment vertical="top" wrapText="1"/>
      <protection locked="0"/>
    </xf>
    <xf numFmtId="0" fontId="52" fillId="0" borderId="0" xfId="0" applyFont="1" applyAlignment="1" applyProtection="1">
      <alignment horizontal="right" vertical="top" wrapText="1" readingOrder="1"/>
      <protection locked="0"/>
    </xf>
    <xf numFmtId="0" fontId="53" fillId="0" borderId="0" xfId="0" applyFont="1" applyAlignment="1" applyProtection="1">
      <alignment horizontal="center" vertical="top" wrapText="1" readingOrder="1"/>
      <protection locked="0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8" fontId="21" fillId="7" borderId="13" xfId="1" applyNumberFormat="1" applyFont="1" applyFill="1" applyBorder="1" applyAlignment="1" applyProtection="1">
      <alignment horizontal="center" vertical="center"/>
      <protection locked="0"/>
    </xf>
    <xf numFmtId="168" fontId="21" fillId="7" borderId="19" xfId="1" applyNumberFormat="1" applyFont="1" applyFill="1" applyBorder="1" applyAlignment="1" applyProtection="1">
      <alignment horizontal="center" vertical="center"/>
      <protection locked="0"/>
    </xf>
    <xf numFmtId="168" fontId="21" fillId="7" borderId="21" xfId="1" applyNumberFormat="1" applyFont="1" applyFill="1" applyBorder="1" applyAlignment="1" applyProtection="1">
      <alignment horizontal="center" vertical="center"/>
      <protection locked="0"/>
    </xf>
    <xf numFmtId="168" fontId="21" fillId="8" borderId="13" xfId="1" applyNumberFormat="1" applyFont="1" applyFill="1" applyBorder="1" applyAlignment="1" applyProtection="1">
      <alignment horizontal="center" vertical="center"/>
      <protection locked="0"/>
    </xf>
    <xf numFmtId="168" fontId="21" fillId="8" borderId="21" xfId="1" applyNumberFormat="1" applyFont="1" applyFill="1" applyBorder="1" applyAlignment="1" applyProtection="1">
      <alignment horizontal="center" vertical="center"/>
      <protection locked="0"/>
    </xf>
    <xf numFmtId="168" fontId="21" fillId="0" borderId="13" xfId="1" applyNumberFormat="1" applyFont="1" applyBorder="1" applyAlignment="1" applyProtection="1">
      <alignment horizontal="center" vertical="center"/>
      <protection locked="0"/>
    </xf>
    <xf numFmtId="168" fontId="21" fillId="0" borderId="19" xfId="1" applyNumberFormat="1" applyFont="1" applyBorder="1" applyAlignment="1" applyProtection="1">
      <alignment horizontal="center" vertical="center"/>
      <protection locked="0"/>
    </xf>
    <xf numFmtId="168" fontId="21" fillId="0" borderId="21" xfId="1" applyNumberFormat="1" applyFont="1" applyBorder="1" applyAlignment="1" applyProtection="1">
      <alignment horizontal="center" vertical="center"/>
      <protection locked="0"/>
    </xf>
    <xf numFmtId="0" fontId="28" fillId="0" borderId="13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168" fontId="28" fillId="0" borderId="13" xfId="0" applyNumberFormat="1" applyFont="1" applyFill="1" applyBorder="1" applyAlignment="1">
      <alignment horizontal="center" vertical="center" wrapText="1"/>
    </xf>
    <xf numFmtId="168" fontId="28" fillId="0" borderId="21" xfId="0" applyNumberFormat="1" applyFont="1" applyFill="1" applyBorder="1" applyAlignment="1">
      <alignment horizontal="center" vertical="center" wrapText="1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19" fillId="0" borderId="19" xfId="1" applyNumberFormat="1" applyFont="1" applyBorder="1" applyAlignment="1" applyProtection="1">
      <alignment horizontal="center" vertical="center"/>
      <protection locked="0"/>
    </xf>
    <xf numFmtId="168" fontId="19" fillId="0" borderId="21" xfId="1" applyNumberFormat="1" applyFont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167" fontId="21" fillId="0" borderId="13" xfId="1" applyNumberFormat="1" applyFont="1" applyBorder="1" applyAlignment="1" applyProtection="1">
      <alignment horizontal="center" vertical="center"/>
      <protection locked="0"/>
    </xf>
    <xf numFmtId="167" fontId="21" fillId="0" borderId="19" xfId="1" applyNumberFormat="1" applyFont="1" applyBorder="1" applyAlignment="1" applyProtection="1">
      <alignment horizontal="center" vertical="center"/>
      <protection locked="0"/>
    </xf>
    <xf numFmtId="167" fontId="21" fillId="0" borderId="21" xfId="1" applyNumberFormat="1" applyFont="1" applyBorder="1" applyAlignment="1" applyProtection="1">
      <alignment horizontal="center" vertical="center"/>
      <protection locked="0"/>
    </xf>
    <xf numFmtId="167" fontId="19" fillId="0" borderId="13" xfId="1" applyNumberFormat="1" applyFont="1" applyBorder="1" applyAlignment="1" applyProtection="1">
      <alignment horizontal="center" vertical="center"/>
      <protection locked="0"/>
    </xf>
    <xf numFmtId="167" fontId="19" fillId="0" borderId="21" xfId="1" applyNumberFormat="1" applyFont="1" applyBorder="1" applyAlignment="1" applyProtection="1">
      <alignment horizontal="center" vertical="center"/>
      <protection locked="0"/>
    </xf>
    <xf numFmtId="168" fontId="19" fillId="0" borderId="13" xfId="1" applyNumberFormat="1" applyFont="1" applyFill="1" applyBorder="1" applyAlignment="1" applyProtection="1">
      <alignment horizontal="center" vertical="center"/>
      <protection locked="0"/>
    </xf>
    <xf numFmtId="168" fontId="19" fillId="0" borderId="21" xfId="1" applyNumberFormat="1" applyFont="1" applyFill="1" applyBorder="1" applyAlignment="1" applyProtection="1">
      <alignment horizontal="center" vertical="center"/>
      <protection locked="0"/>
    </xf>
    <xf numFmtId="168" fontId="21" fillId="9" borderId="13" xfId="1" applyNumberFormat="1" applyFont="1" applyFill="1" applyBorder="1" applyAlignment="1" applyProtection="1">
      <alignment horizontal="center" vertical="center"/>
      <protection locked="0"/>
    </xf>
    <xf numFmtId="168" fontId="21" fillId="9" borderId="19" xfId="1" applyNumberFormat="1" applyFont="1" applyFill="1" applyBorder="1" applyAlignment="1" applyProtection="1">
      <alignment horizontal="center" vertical="center"/>
      <protection locked="0"/>
    </xf>
    <xf numFmtId="168" fontId="21" fillId="9" borderId="21" xfId="1" applyNumberFormat="1" applyFont="1" applyFill="1" applyBorder="1" applyAlignment="1" applyProtection="1">
      <alignment horizontal="center" vertical="center"/>
      <protection locked="0"/>
    </xf>
    <xf numFmtId="166" fontId="31" fillId="0" borderId="65" xfId="0" applyNumberFormat="1" applyFont="1" applyFill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166" fontId="31" fillId="0" borderId="67" xfId="0" applyNumberFormat="1" applyFont="1" applyFill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33" fillId="0" borderId="41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6" fillId="0" borderId="55" xfId="0" applyFont="1" applyFill="1" applyBorder="1" applyAlignment="1">
      <alignment horizontal="center"/>
    </xf>
    <xf numFmtId="0" fontId="28" fillId="0" borderId="64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60" xfId="0" applyNumberFormat="1" applyFont="1" applyFill="1" applyBorder="1" applyAlignment="1">
      <alignment horizontal="center" vertical="center" wrapText="1" readingOrder="1"/>
    </xf>
    <xf numFmtId="0" fontId="28" fillId="0" borderId="39" xfId="0" applyNumberFormat="1" applyFont="1" applyFill="1" applyBorder="1" applyAlignment="1">
      <alignment horizontal="center" vertical="center" wrapText="1" readingOrder="1"/>
    </xf>
    <xf numFmtId="166" fontId="32" fillId="0" borderId="56" xfId="0" applyNumberFormat="1" applyFont="1" applyFill="1" applyBorder="1" applyAlignment="1">
      <alignment horizontal="center" vertical="center" wrapText="1"/>
    </xf>
    <xf numFmtId="166" fontId="32" fillId="0" borderId="40" xfId="0" applyNumberFormat="1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31" fillId="0" borderId="6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2" fillId="0" borderId="62" xfId="0" applyFont="1" applyBorder="1"/>
    <xf numFmtId="0" fontId="23" fillId="0" borderId="0" xfId="0" applyFont="1" applyFill="1" applyBorder="1" applyAlignment="1">
      <alignment horizontal="center" vertical="top" wrapText="1"/>
    </xf>
  </cellXfs>
  <cellStyles count="4">
    <cellStyle name="Normal_kassatgb1" xfId="1"/>
    <cellStyle name="Normal_kassatgb1 2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opLeftCell="A4" workbookViewId="0">
      <selection activeCell="C14" sqref="C14:G14"/>
    </sheetView>
  </sheetViews>
  <sheetFormatPr defaultRowHeight="12.75"/>
  <cols>
    <col min="1" max="1" width="3.42578125" customWidth="1"/>
    <col min="2" max="2" width="4.7109375" customWidth="1"/>
    <col min="3" max="3" width="30.140625" customWidth="1"/>
    <col min="4" max="4" width="19.140625" customWidth="1"/>
    <col min="5" max="5" width="37" customWidth="1"/>
    <col min="6" max="6" width="5.42578125" customWidth="1"/>
    <col min="7" max="7" width="0.5703125" customWidth="1"/>
    <col min="8" max="9" width="1.28515625" customWidth="1"/>
    <col min="10" max="10" width="7.42578125" customWidth="1"/>
  </cols>
  <sheetData>
    <row r="1" spans="3:9" ht="46.9" customHeight="1"/>
    <row r="2" spans="3:9" ht="21.6" customHeight="1">
      <c r="C2" s="847" t="s">
        <v>974</v>
      </c>
      <c r="D2" s="846"/>
      <c r="E2" s="846"/>
      <c r="F2" s="846"/>
      <c r="G2" s="846"/>
    </row>
    <row r="3" spans="3:9" ht="10.9" customHeight="1"/>
    <row r="4" spans="3:9" ht="21.6" customHeight="1">
      <c r="C4" s="847" t="s">
        <v>989</v>
      </c>
      <c r="D4" s="846"/>
      <c r="E4" s="846"/>
      <c r="F4" s="846"/>
      <c r="G4" s="846"/>
    </row>
    <row r="5" spans="3:9" ht="18" customHeight="1"/>
    <row r="6" spans="3:9" ht="36" customHeight="1">
      <c r="C6" s="848" t="s">
        <v>993</v>
      </c>
      <c r="D6" s="846"/>
      <c r="E6" s="846"/>
      <c r="F6" s="846"/>
      <c r="G6" s="846"/>
    </row>
    <row r="7" spans="3:9" ht="18" customHeight="1"/>
    <row r="8" spans="3:9" ht="25.15" customHeight="1">
      <c r="C8" s="849" t="s">
        <v>975</v>
      </c>
      <c r="D8" s="846"/>
      <c r="E8" s="846"/>
      <c r="F8" s="846"/>
      <c r="G8" s="846"/>
    </row>
    <row r="9" spans="3:9" ht="7.15" customHeight="1"/>
    <row r="10" spans="3:9" ht="21.6" customHeight="1">
      <c r="C10" s="850" t="s">
        <v>990</v>
      </c>
      <c r="D10" s="846"/>
      <c r="E10" s="846"/>
      <c r="F10" s="846"/>
      <c r="G10" s="846"/>
    </row>
    <row r="11" spans="3:9" ht="10.9" customHeight="1"/>
    <row r="12" spans="3:9" ht="25.15" customHeight="1">
      <c r="C12" s="850" t="s">
        <v>994</v>
      </c>
      <c r="D12" s="846"/>
      <c r="E12" s="846"/>
      <c r="F12" s="846"/>
      <c r="G12" s="846"/>
    </row>
    <row r="13" spans="3:9" ht="28.9" customHeight="1"/>
    <row r="14" spans="3:9" ht="36" customHeight="1">
      <c r="C14" s="851" t="s">
        <v>976</v>
      </c>
      <c r="D14" s="846"/>
      <c r="E14" s="846"/>
      <c r="F14" s="846"/>
      <c r="G14" s="846"/>
    </row>
    <row r="15" spans="3:9" ht="72" customHeight="1"/>
    <row r="16" spans="3:9">
      <c r="E16" s="852" t="s">
        <v>991</v>
      </c>
      <c r="F16" s="846"/>
      <c r="G16" s="846"/>
      <c r="H16" s="846"/>
      <c r="I16" s="846"/>
    </row>
    <row r="17" spans="2:9">
      <c r="C17" s="854" t="s">
        <v>977</v>
      </c>
      <c r="E17" s="853"/>
      <c r="F17" s="853"/>
      <c r="G17" s="853"/>
      <c r="H17" s="853"/>
      <c r="I17" s="853"/>
    </row>
    <row r="18" spans="2:9">
      <c r="C18" s="846"/>
      <c r="E18" s="855" t="s">
        <v>978</v>
      </c>
      <c r="F18" s="846"/>
      <c r="G18" s="846"/>
      <c r="H18" s="846"/>
      <c r="I18" s="846"/>
    </row>
    <row r="19" spans="2:9">
      <c r="E19" s="846"/>
      <c r="F19" s="846"/>
      <c r="G19" s="846"/>
      <c r="H19" s="846"/>
      <c r="I19" s="846"/>
    </row>
    <row r="20" spans="2:9" ht="28.9" customHeight="1"/>
    <row r="21" spans="2:9" ht="18" customHeight="1">
      <c r="F21" s="851" t="s">
        <v>979</v>
      </c>
      <c r="G21" s="846"/>
      <c r="H21" s="846"/>
    </row>
    <row r="22" spans="2:9" ht="14.45" customHeight="1"/>
    <row r="23" spans="2:9" ht="3.6" customHeight="1">
      <c r="B23" s="845"/>
      <c r="C23" s="846"/>
      <c r="D23" s="846"/>
      <c r="E23" s="846"/>
      <c r="F23" s="846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8"/>
  <sheetViews>
    <sheetView workbookViewId="0">
      <selection activeCell="B24" sqref="B24"/>
    </sheetView>
  </sheetViews>
  <sheetFormatPr defaultRowHeight="12.75"/>
  <cols>
    <col min="1" max="1" width="5.28515625" style="134" bestFit="1" customWidth="1"/>
    <col min="2" max="2" width="58" style="195" customWidth="1"/>
    <col min="3" max="3" width="8.7109375" style="134" customWidth="1"/>
    <col min="4" max="4" width="10.140625" style="196" customWidth="1"/>
    <col min="5" max="5" width="10.42578125" style="197" bestFit="1" customWidth="1"/>
    <col min="6" max="6" width="9.85546875" style="197" customWidth="1"/>
    <col min="7" max="7" width="35.28515625" style="136" customWidth="1"/>
    <col min="8" max="16384" width="9.140625" style="136"/>
  </cols>
  <sheetData>
    <row r="1" spans="1:7" s="126" customFormat="1" ht="18">
      <c r="A1" s="858" t="s">
        <v>818</v>
      </c>
      <c r="B1" s="858"/>
      <c r="C1" s="858"/>
      <c r="D1" s="858"/>
      <c r="E1" s="858"/>
      <c r="F1" s="858"/>
    </row>
    <row r="2" spans="1:7" s="131" customFormat="1" ht="15.75">
      <c r="A2" s="859" t="s">
        <v>573</v>
      </c>
      <c r="B2" s="859"/>
      <c r="C2" s="859"/>
      <c r="D2" s="859"/>
      <c r="E2" s="859"/>
      <c r="F2" s="859"/>
    </row>
    <row r="3" spans="1:7" s="126" customFormat="1">
      <c r="A3" s="132"/>
      <c r="B3" s="751" t="s">
        <v>973</v>
      </c>
      <c r="C3" s="133"/>
      <c r="D3" s="127"/>
      <c r="E3" s="761"/>
      <c r="F3" s="754"/>
    </row>
    <row r="4" spans="1:7">
      <c r="B4" s="134"/>
      <c r="D4" s="135"/>
      <c r="E4" s="136"/>
      <c r="F4" s="137" t="s">
        <v>255</v>
      </c>
    </row>
    <row r="5" spans="1:7">
      <c r="A5" s="856" t="s">
        <v>15</v>
      </c>
      <c r="B5" s="856" t="s">
        <v>521</v>
      </c>
      <c r="C5" s="856" t="s">
        <v>14</v>
      </c>
      <c r="D5" s="856" t="s">
        <v>25</v>
      </c>
      <c r="E5" s="138" t="s">
        <v>807</v>
      </c>
      <c r="F5" s="138"/>
    </row>
    <row r="6" spans="1:7" ht="25.5">
      <c r="A6" s="857"/>
      <c r="B6" s="857"/>
      <c r="C6" s="857"/>
      <c r="D6" s="857"/>
      <c r="E6" s="139" t="s">
        <v>16</v>
      </c>
      <c r="F6" s="139" t="s">
        <v>17</v>
      </c>
    </row>
    <row r="7" spans="1:7" s="134" customFormat="1">
      <c r="A7" s="140">
        <v>1</v>
      </c>
      <c r="B7" s="139">
        <v>2</v>
      </c>
      <c r="C7" s="141">
        <v>3</v>
      </c>
      <c r="D7" s="141">
        <v>4</v>
      </c>
      <c r="E7" s="141">
        <v>5</v>
      </c>
      <c r="F7" s="139">
        <v>6</v>
      </c>
    </row>
    <row r="8" spans="1:7" s="135" customFormat="1" ht="27.75" customHeight="1">
      <c r="A8" s="142" t="s">
        <v>251</v>
      </c>
      <c r="B8" s="143" t="s">
        <v>862</v>
      </c>
      <c r="C8" s="144"/>
      <c r="D8" s="860">
        <f>E8+F8-F142</f>
        <v>61548.899999999994</v>
      </c>
      <c r="E8" s="860">
        <f>E10+E62+E96</f>
        <v>61548.9</v>
      </c>
      <c r="F8" s="863">
        <f>F62+F96</f>
        <v>18464</v>
      </c>
      <c r="G8" s="736"/>
    </row>
    <row r="9" spans="1:7" s="135" customFormat="1">
      <c r="A9" s="145"/>
      <c r="B9" s="146" t="s">
        <v>522</v>
      </c>
      <c r="C9" s="144"/>
      <c r="D9" s="861"/>
      <c r="E9" s="862"/>
      <c r="F9" s="864"/>
      <c r="G9" s="735"/>
    </row>
    <row r="10" spans="1:7" s="150" customFormat="1">
      <c r="A10" s="147" t="s">
        <v>252</v>
      </c>
      <c r="B10" s="148" t="s">
        <v>523</v>
      </c>
      <c r="C10" s="149">
        <v>7100</v>
      </c>
      <c r="D10" s="865">
        <f>E10</f>
        <v>10818.9</v>
      </c>
      <c r="E10" s="865">
        <f>E13+E18+E21+E46+E53</f>
        <v>10818.9</v>
      </c>
      <c r="F10" s="868" t="s">
        <v>260</v>
      </c>
      <c r="G10" s="738"/>
    </row>
    <row r="11" spans="1:7" s="135" customFormat="1">
      <c r="A11" s="145"/>
      <c r="B11" s="151" t="s">
        <v>574</v>
      </c>
      <c r="C11" s="152"/>
      <c r="D11" s="866"/>
      <c r="E11" s="866"/>
      <c r="F11" s="869"/>
      <c r="G11" s="735"/>
    </row>
    <row r="12" spans="1:7" s="135" customFormat="1">
      <c r="A12" s="145"/>
      <c r="B12" s="151" t="s">
        <v>525</v>
      </c>
      <c r="C12" s="154"/>
      <c r="D12" s="867"/>
      <c r="E12" s="867"/>
      <c r="F12" s="870"/>
      <c r="G12" s="735"/>
    </row>
    <row r="13" spans="1:7" s="150" customFormat="1">
      <c r="A13" s="147" t="s">
        <v>46</v>
      </c>
      <c r="B13" s="156" t="s">
        <v>524</v>
      </c>
      <c r="C13" s="157">
        <v>7131</v>
      </c>
      <c r="D13" s="865">
        <f>E13</f>
        <v>7177.7</v>
      </c>
      <c r="E13" s="865">
        <f>E15+E16+E17</f>
        <v>7177.7</v>
      </c>
      <c r="F13" s="868" t="s">
        <v>260</v>
      </c>
      <c r="G13" s="738"/>
    </row>
    <row r="14" spans="1:7" s="135" customFormat="1">
      <c r="A14" s="145"/>
      <c r="B14" s="158" t="s">
        <v>525</v>
      </c>
      <c r="C14" s="159"/>
      <c r="D14" s="866"/>
      <c r="E14" s="866"/>
      <c r="F14" s="870"/>
      <c r="G14" s="735"/>
    </row>
    <row r="15" spans="1:7" ht="25.5">
      <c r="A15" s="160" t="s">
        <v>575</v>
      </c>
      <c r="B15" s="161" t="s">
        <v>526</v>
      </c>
      <c r="C15" s="141"/>
      <c r="D15" s="110">
        <f>E15</f>
        <v>0</v>
      </c>
      <c r="E15" s="162">
        <v>0</v>
      </c>
      <c r="F15" s="141" t="s">
        <v>260</v>
      </c>
      <c r="G15" s="735"/>
    </row>
    <row r="16" spans="1:7" ht="25.5">
      <c r="A16" s="163">
        <v>1112</v>
      </c>
      <c r="B16" s="161" t="s">
        <v>527</v>
      </c>
      <c r="C16" s="141"/>
      <c r="D16" s="110">
        <v>100</v>
      </c>
      <c r="E16" s="162">
        <v>100</v>
      </c>
      <c r="F16" s="141" t="s">
        <v>260</v>
      </c>
      <c r="G16" s="735"/>
    </row>
    <row r="17" spans="1:7">
      <c r="A17" s="784">
        <v>113</v>
      </c>
      <c r="B17" s="166" t="s">
        <v>980</v>
      </c>
      <c r="C17" s="167"/>
      <c r="D17" s="715">
        <v>7077.7</v>
      </c>
      <c r="E17" s="716">
        <v>7077.7</v>
      </c>
      <c r="F17" s="168"/>
      <c r="G17" s="735"/>
    </row>
    <row r="18" spans="1:7" s="150" customFormat="1">
      <c r="A18" s="164">
        <v>1120</v>
      </c>
      <c r="B18" s="156" t="s">
        <v>528</v>
      </c>
      <c r="C18" s="157">
        <v>7136</v>
      </c>
      <c r="D18" s="865">
        <f>E18</f>
        <v>3616.2</v>
      </c>
      <c r="E18" s="865">
        <f>E20</f>
        <v>3616.2</v>
      </c>
      <c r="F18" s="868" t="s">
        <v>260</v>
      </c>
      <c r="G18" s="738"/>
    </row>
    <row r="19" spans="1:7" s="135" customFormat="1">
      <c r="A19" s="145"/>
      <c r="B19" s="158" t="s">
        <v>525</v>
      </c>
      <c r="C19" s="159"/>
      <c r="D19" s="866"/>
      <c r="E19" s="866"/>
      <c r="F19" s="870"/>
      <c r="G19" s="735"/>
    </row>
    <row r="20" spans="1:7">
      <c r="A20" s="160" t="s">
        <v>576</v>
      </c>
      <c r="B20" s="161" t="s">
        <v>529</v>
      </c>
      <c r="C20" s="141"/>
      <c r="D20" s="110">
        <v>3616.2</v>
      </c>
      <c r="E20" s="162">
        <v>3616.2</v>
      </c>
      <c r="F20" s="141" t="s">
        <v>260</v>
      </c>
      <c r="G20" s="736"/>
    </row>
    <row r="21" spans="1:7" s="150" customFormat="1" ht="25.5">
      <c r="A21" s="147" t="s">
        <v>49</v>
      </c>
      <c r="B21" s="156" t="s">
        <v>530</v>
      </c>
      <c r="C21" s="157">
        <v>7145</v>
      </c>
      <c r="D21" s="871">
        <f>E21</f>
        <v>25</v>
      </c>
      <c r="E21" s="871">
        <f>E23</f>
        <v>25</v>
      </c>
      <c r="F21" s="868" t="s">
        <v>260</v>
      </c>
    </row>
    <row r="22" spans="1:7" s="135" customFormat="1">
      <c r="A22" s="145"/>
      <c r="B22" s="158" t="s">
        <v>525</v>
      </c>
      <c r="C22" s="154"/>
      <c r="D22" s="872"/>
      <c r="E22" s="872"/>
      <c r="F22" s="870"/>
    </row>
    <row r="23" spans="1:7">
      <c r="A23" s="165" t="s">
        <v>577</v>
      </c>
      <c r="B23" s="166" t="s">
        <v>531</v>
      </c>
      <c r="C23" s="167">
        <v>71452</v>
      </c>
      <c r="D23" s="873">
        <f>E23</f>
        <v>25</v>
      </c>
      <c r="E23" s="873">
        <f>E26+E30+E31+E32+E33+E34+E35+E36+E37+E38+E39+E40+E41+E42+E43+E44+E45</f>
        <v>25</v>
      </c>
      <c r="F23" s="876" t="s">
        <v>260</v>
      </c>
    </row>
    <row r="24" spans="1:7" s="135" customFormat="1" ht="51">
      <c r="A24" s="169"/>
      <c r="B24" s="170" t="s">
        <v>958</v>
      </c>
      <c r="C24" s="159"/>
      <c r="D24" s="874"/>
      <c r="E24" s="874"/>
      <c r="F24" s="877"/>
    </row>
    <row r="25" spans="1:7" s="135" customFormat="1">
      <c r="A25" s="171"/>
      <c r="B25" s="172" t="s">
        <v>525</v>
      </c>
      <c r="C25" s="154"/>
      <c r="D25" s="875"/>
      <c r="E25" s="875"/>
      <c r="F25" s="878"/>
    </row>
    <row r="26" spans="1:7" s="135" customFormat="1" ht="38.25">
      <c r="A26" s="165" t="s">
        <v>578</v>
      </c>
      <c r="B26" s="174" t="s">
        <v>579</v>
      </c>
      <c r="C26" s="168"/>
      <c r="D26" s="873">
        <v>15</v>
      </c>
      <c r="E26" s="873">
        <v>15</v>
      </c>
      <c r="F26" s="876" t="s">
        <v>260</v>
      </c>
    </row>
    <row r="27" spans="1:7" s="135" customFormat="1">
      <c r="A27" s="154"/>
      <c r="B27" s="175" t="s">
        <v>808</v>
      </c>
      <c r="C27" s="154"/>
      <c r="D27" s="874"/>
      <c r="E27" s="874"/>
      <c r="F27" s="878"/>
    </row>
    <row r="28" spans="1:7" s="135" customFormat="1" ht="14.25">
      <c r="A28" s="160" t="s">
        <v>580</v>
      </c>
      <c r="B28" s="176" t="s">
        <v>532</v>
      </c>
      <c r="C28" s="141"/>
      <c r="D28" s="110">
        <v>15</v>
      </c>
      <c r="E28" s="162">
        <v>15</v>
      </c>
      <c r="F28" s="141" t="s">
        <v>260</v>
      </c>
      <c r="G28" s="177"/>
    </row>
    <row r="29" spans="1:7" s="135" customFormat="1" ht="14.25">
      <c r="A29" s="160" t="s">
        <v>581</v>
      </c>
      <c r="B29" s="176" t="s">
        <v>533</v>
      </c>
      <c r="C29" s="141"/>
      <c r="D29" s="110">
        <f t="shared" ref="D29:D46" si="0">E29</f>
        <v>0</v>
      </c>
      <c r="E29" s="162">
        <v>0</v>
      </c>
      <c r="F29" s="141" t="s">
        <v>260</v>
      </c>
      <c r="G29" s="177"/>
    </row>
    <row r="30" spans="1:7" s="135" customFormat="1" ht="89.25">
      <c r="A30" s="160" t="s">
        <v>582</v>
      </c>
      <c r="B30" s="178" t="s">
        <v>535</v>
      </c>
      <c r="C30" s="141"/>
      <c r="D30" s="65">
        <f t="shared" si="0"/>
        <v>0</v>
      </c>
      <c r="E30" s="179"/>
      <c r="F30" s="141" t="s">
        <v>260</v>
      </c>
    </row>
    <row r="31" spans="1:7" s="135" customFormat="1" ht="38.25">
      <c r="A31" s="140" t="s">
        <v>583</v>
      </c>
      <c r="B31" s="178" t="s">
        <v>536</v>
      </c>
      <c r="C31" s="141"/>
      <c r="D31" s="110">
        <f t="shared" si="0"/>
        <v>0</v>
      </c>
      <c r="E31" s="162"/>
      <c r="F31" s="141" t="s">
        <v>260</v>
      </c>
    </row>
    <row r="32" spans="1:7" s="135" customFormat="1" ht="51">
      <c r="A32" s="160" t="s">
        <v>584</v>
      </c>
      <c r="B32" s="178" t="s">
        <v>153</v>
      </c>
      <c r="C32" s="141"/>
      <c r="D32" s="110">
        <v>10</v>
      </c>
      <c r="E32" s="162">
        <v>10</v>
      </c>
      <c r="F32" s="141" t="s">
        <v>260</v>
      </c>
    </row>
    <row r="33" spans="1:6" s="135" customFormat="1" ht="25.5">
      <c r="A33" s="160" t="s">
        <v>585</v>
      </c>
      <c r="B33" s="178" t="s">
        <v>537</v>
      </c>
      <c r="C33" s="141"/>
      <c r="D33" s="65">
        <f t="shared" si="0"/>
        <v>0</v>
      </c>
      <c r="E33" s="179"/>
      <c r="F33" s="141" t="s">
        <v>260</v>
      </c>
    </row>
    <row r="34" spans="1:6" s="135" customFormat="1" ht="51">
      <c r="A34" s="160" t="s">
        <v>586</v>
      </c>
      <c r="B34" s="178" t="s">
        <v>154</v>
      </c>
      <c r="C34" s="141"/>
      <c r="D34" s="110">
        <f t="shared" si="0"/>
        <v>0</v>
      </c>
      <c r="E34" s="180"/>
      <c r="F34" s="141" t="s">
        <v>260</v>
      </c>
    </row>
    <row r="35" spans="1:6" s="135" customFormat="1" ht="63.75">
      <c r="A35" s="160" t="s">
        <v>587</v>
      </c>
      <c r="B35" s="178" t="s">
        <v>155</v>
      </c>
      <c r="C35" s="141"/>
      <c r="D35" s="65">
        <f t="shared" si="0"/>
        <v>0</v>
      </c>
      <c r="E35" s="179"/>
      <c r="F35" s="141" t="s">
        <v>260</v>
      </c>
    </row>
    <row r="36" spans="1:6" s="135" customFormat="1" ht="38.25">
      <c r="A36" s="160" t="s">
        <v>588</v>
      </c>
      <c r="B36" s="178" t="s">
        <v>156</v>
      </c>
      <c r="C36" s="141"/>
      <c r="D36" s="65">
        <f t="shared" si="0"/>
        <v>0</v>
      </c>
      <c r="E36" s="179"/>
      <c r="F36" s="141" t="s">
        <v>260</v>
      </c>
    </row>
    <row r="37" spans="1:6" s="135" customFormat="1" ht="25.5">
      <c r="A37" s="160" t="s">
        <v>589</v>
      </c>
      <c r="B37" s="178" t="s">
        <v>157</v>
      </c>
      <c r="C37" s="141"/>
      <c r="D37" s="110">
        <f t="shared" si="0"/>
        <v>0</v>
      </c>
      <c r="E37" s="162"/>
      <c r="F37" s="141" t="s">
        <v>260</v>
      </c>
    </row>
    <row r="38" spans="1:6" s="135" customFormat="1" ht="25.5">
      <c r="A38" s="160" t="s">
        <v>590</v>
      </c>
      <c r="B38" s="178" t="s">
        <v>158</v>
      </c>
      <c r="C38" s="141"/>
      <c r="D38" s="65">
        <f t="shared" si="0"/>
        <v>0</v>
      </c>
      <c r="E38" s="179"/>
      <c r="F38" s="141" t="s">
        <v>260</v>
      </c>
    </row>
    <row r="39" spans="1:6" s="135" customFormat="1" ht="51">
      <c r="A39" s="160" t="s">
        <v>591</v>
      </c>
      <c r="B39" s="178" t="s">
        <v>159</v>
      </c>
      <c r="C39" s="141"/>
      <c r="D39" s="110">
        <f t="shared" si="0"/>
        <v>0</v>
      </c>
      <c r="E39" s="162">
        <v>0</v>
      </c>
      <c r="F39" s="141" t="s">
        <v>260</v>
      </c>
    </row>
    <row r="40" spans="1:6" s="135" customFormat="1" ht="25.5">
      <c r="A40" s="160" t="s">
        <v>799</v>
      </c>
      <c r="B40" s="178" t="s">
        <v>160</v>
      </c>
      <c r="C40" s="141"/>
      <c r="D40" s="110">
        <f t="shared" si="0"/>
        <v>0</v>
      </c>
      <c r="E40" s="162"/>
      <c r="F40" s="141" t="s">
        <v>260</v>
      </c>
    </row>
    <row r="41" spans="1:6" s="135" customFormat="1">
      <c r="A41" s="719" t="s">
        <v>962</v>
      </c>
      <c r="B41" s="178" t="s">
        <v>963</v>
      </c>
      <c r="C41" s="141"/>
      <c r="D41" s="715"/>
      <c r="E41" s="716"/>
      <c r="F41" s="168"/>
    </row>
    <row r="42" spans="1:6" s="135" customFormat="1" ht="38.25">
      <c r="A42" s="719" t="s">
        <v>964</v>
      </c>
      <c r="B42" s="178" t="s">
        <v>965</v>
      </c>
      <c r="C42" s="141"/>
      <c r="D42" s="715">
        <f>E42</f>
        <v>0</v>
      </c>
      <c r="E42" s="716"/>
      <c r="F42" s="168"/>
    </row>
    <row r="43" spans="1:6" s="135" customFormat="1" ht="25.5">
      <c r="A43" s="719" t="s">
        <v>966</v>
      </c>
      <c r="B43" s="178" t="s">
        <v>967</v>
      </c>
      <c r="C43" s="141"/>
      <c r="D43" s="715">
        <f>E43</f>
        <v>0</v>
      </c>
      <c r="E43" s="716"/>
      <c r="F43" s="168"/>
    </row>
    <row r="44" spans="1:6" s="135" customFormat="1" ht="38.25">
      <c r="A44" s="719" t="s">
        <v>969</v>
      </c>
      <c r="B44" s="178" t="s">
        <v>968</v>
      </c>
      <c r="C44" s="141"/>
      <c r="D44" s="715"/>
      <c r="E44" s="716"/>
      <c r="F44" s="168"/>
    </row>
    <row r="45" spans="1:6" s="135" customFormat="1">
      <c r="A45" s="719" t="s">
        <v>592</v>
      </c>
      <c r="B45" s="178" t="s">
        <v>970</v>
      </c>
      <c r="C45" s="141"/>
      <c r="D45" s="715"/>
      <c r="E45" s="716"/>
      <c r="F45" s="168"/>
    </row>
    <row r="46" spans="1:6" s="150" customFormat="1" ht="38.25">
      <c r="A46" s="147" t="s">
        <v>592</v>
      </c>
      <c r="B46" s="156" t="s">
        <v>538</v>
      </c>
      <c r="C46" s="157">
        <v>7146</v>
      </c>
      <c r="D46" s="865">
        <f t="shared" si="0"/>
        <v>0</v>
      </c>
      <c r="E46" s="865">
        <f>E48</f>
        <v>0</v>
      </c>
      <c r="F46" s="868" t="s">
        <v>260</v>
      </c>
    </row>
    <row r="47" spans="1:6" s="135" customFormat="1">
      <c r="A47" s="145"/>
      <c r="B47" s="158" t="s">
        <v>525</v>
      </c>
      <c r="C47" s="159"/>
      <c r="D47" s="866"/>
      <c r="E47" s="866"/>
      <c r="F47" s="870"/>
    </row>
    <row r="48" spans="1:6">
      <c r="A48" s="165" t="s">
        <v>593</v>
      </c>
      <c r="B48" s="166" t="s">
        <v>539</v>
      </c>
      <c r="C48" s="168"/>
      <c r="D48" s="873">
        <f>E48</f>
        <v>0</v>
      </c>
      <c r="E48" s="873">
        <f>E51+E52</f>
        <v>0</v>
      </c>
      <c r="F48" s="876" t="s">
        <v>260</v>
      </c>
    </row>
    <row r="49" spans="1:7" s="135" customFormat="1">
      <c r="A49" s="169"/>
      <c r="B49" s="170" t="s">
        <v>594</v>
      </c>
      <c r="C49" s="152"/>
      <c r="D49" s="874"/>
      <c r="E49" s="874"/>
      <c r="F49" s="877"/>
    </row>
    <row r="50" spans="1:7" s="135" customFormat="1">
      <c r="A50" s="171"/>
      <c r="B50" s="172" t="s">
        <v>525</v>
      </c>
      <c r="C50" s="154"/>
      <c r="D50" s="875"/>
      <c r="E50" s="875"/>
      <c r="F50" s="878"/>
    </row>
    <row r="51" spans="1:7" s="135" customFormat="1" ht="76.5">
      <c r="A51" s="171" t="s">
        <v>595</v>
      </c>
      <c r="B51" s="175" t="s">
        <v>540</v>
      </c>
      <c r="C51" s="173"/>
      <c r="D51" s="110">
        <f>E51</f>
        <v>0</v>
      </c>
      <c r="E51" s="181"/>
      <c r="F51" s="173" t="s">
        <v>260</v>
      </c>
    </row>
    <row r="52" spans="1:7" s="135" customFormat="1" ht="76.5">
      <c r="A52" s="140" t="s">
        <v>596</v>
      </c>
      <c r="B52" s="178" t="s">
        <v>541</v>
      </c>
      <c r="C52" s="141"/>
      <c r="D52" s="110">
        <f>E52</f>
        <v>0</v>
      </c>
      <c r="E52" s="180"/>
      <c r="F52" s="141" t="s">
        <v>260</v>
      </c>
    </row>
    <row r="53" spans="1:7" s="150" customFormat="1">
      <c r="A53" s="147" t="s">
        <v>597</v>
      </c>
      <c r="B53" s="156" t="s">
        <v>542</v>
      </c>
      <c r="C53" s="149">
        <v>7161</v>
      </c>
      <c r="D53" s="879">
        <f>E53</f>
        <v>0</v>
      </c>
      <c r="E53" s="879">
        <f>E56+E61</f>
        <v>0</v>
      </c>
      <c r="F53" s="868" t="s">
        <v>260</v>
      </c>
    </row>
    <row r="54" spans="1:7" s="135" customFormat="1">
      <c r="A54" s="169"/>
      <c r="B54" s="170" t="s">
        <v>340</v>
      </c>
      <c r="C54" s="152"/>
      <c r="D54" s="880"/>
      <c r="E54" s="880"/>
      <c r="F54" s="869"/>
    </row>
    <row r="55" spans="1:7" s="135" customFormat="1">
      <c r="A55" s="145"/>
      <c r="B55" s="158" t="s">
        <v>525</v>
      </c>
      <c r="C55" s="154"/>
      <c r="D55" s="881"/>
      <c r="E55" s="881"/>
      <c r="F55" s="870"/>
    </row>
    <row r="56" spans="1:7" ht="38.25">
      <c r="A56" s="165" t="s">
        <v>598</v>
      </c>
      <c r="B56" s="166" t="s">
        <v>461</v>
      </c>
      <c r="C56" s="167"/>
      <c r="D56" s="882">
        <f>E56</f>
        <v>0</v>
      </c>
      <c r="E56" s="882">
        <f>E58+E59+E60</f>
        <v>0</v>
      </c>
      <c r="F56" s="876" t="s">
        <v>260</v>
      </c>
    </row>
    <row r="57" spans="1:7" s="135" customFormat="1">
      <c r="A57" s="171"/>
      <c r="B57" s="172" t="s">
        <v>808</v>
      </c>
      <c r="C57" s="159"/>
      <c r="D57" s="883"/>
      <c r="E57" s="883"/>
      <c r="F57" s="878"/>
    </row>
    <row r="58" spans="1:7" s="135" customFormat="1" ht="16.5" customHeight="1">
      <c r="A58" s="182" t="s">
        <v>599</v>
      </c>
      <c r="B58" s="178" t="s">
        <v>543</v>
      </c>
      <c r="C58" s="141"/>
      <c r="D58" s="65">
        <f>E58</f>
        <v>0</v>
      </c>
      <c r="E58" s="179"/>
      <c r="F58" s="141" t="s">
        <v>260</v>
      </c>
    </row>
    <row r="59" spans="1:7" s="135" customFormat="1" ht="15.75" customHeight="1">
      <c r="A59" s="182" t="s">
        <v>600</v>
      </c>
      <c r="B59" s="178" t="s">
        <v>544</v>
      </c>
      <c r="C59" s="141"/>
      <c r="D59" s="65">
        <f>E59</f>
        <v>0</v>
      </c>
      <c r="E59" s="179"/>
      <c r="F59" s="141" t="s">
        <v>260</v>
      </c>
    </row>
    <row r="60" spans="1:7" s="135" customFormat="1" ht="25.5">
      <c r="A60" s="182" t="s">
        <v>601</v>
      </c>
      <c r="B60" s="178" t="s">
        <v>161</v>
      </c>
      <c r="C60" s="141"/>
      <c r="D60" s="65">
        <f>E60</f>
        <v>0</v>
      </c>
      <c r="E60" s="179"/>
      <c r="F60" s="141" t="s">
        <v>260</v>
      </c>
    </row>
    <row r="61" spans="1:7" s="135" customFormat="1" ht="66.75" customHeight="1">
      <c r="A61" s="182" t="s">
        <v>339</v>
      </c>
      <c r="B61" s="161" t="s">
        <v>687</v>
      </c>
      <c r="C61" s="141"/>
      <c r="D61" s="65">
        <f>E61</f>
        <v>0</v>
      </c>
      <c r="E61" s="179"/>
      <c r="F61" s="141" t="s">
        <v>260</v>
      </c>
      <c r="G61" s="183"/>
    </row>
    <row r="62" spans="1:7" s="150" customFormat="1" ht="18" customHeight="1">
      <c r="A62" s="147" t="s">
        <v>253</v>
      </c>
      <c r="B62" s="156" t="s">
        <v>545</v>
      </c>
      <c r="C62" s="149">
        <v>7300</v>
      </c>
      <c r="D62" s="865">
        <f>E62+F62</f>
        <v>50000</v>
      </c>
      <c r="E62" s="865">
        <f>E65+E71+E77</f>
        <v>50000</v>
      </c>
      <c r="F62" s="879">
        <f>F68+F74+F89</f>
        <v>0</v>
      </c>
    </row>
    <row r="63" spans="1:7" s="135" customFormat="1" ht="25.5">
      <c r="A63" s="145"/>
      <c r="B63" s="158" t="s">
        <v>602</v>
      </c>
      <c r="D63" s="866"/>
      <c r="E63" s="866"/>
      <c r="F63" s="880"/>
    </row>
    <row r="64" spans="1:7" s="135" customFormat="1">
      <c r="A64" s="145"/>
      <c r="B64" s="158" t="s">
        <v>525</v>
      </c>
      <c r="C64" s="154"/>
      <c r="D64" s="867"/>
      <c r="E64" s="867"/>
      <c r="F64" s="881"/>
    </row>
    <row r="65" spans="1:7" s="150" customFormat="1" ht="25.5">
      <c r="A65" s="147" t="s">
        <v>52</v>
      </c>
      <c r="B65" s="156" t="s">
        <v>546</v>
      </c>
      <c r="C65" s="157">
        <v>7311</v>
      </c>
      <c r="D65" s="865">
        <f>E65</f>
        <v>0</v>
      </c>
      <c r="E65" s="865">
        <f>E67</f>
        <v>0</v>
      </c>
      <c r="F65" s="868" t="s">
        <v>260</v>
      </c>
    </row>
    <row r="66" spans="1:7" s="135" customFormat="1">
      <c r="A66" s="145"/>
      <c r="B66" s="184" t="s">
        <v>525</v>
      </c>
      <c r="C66" s="159"/>
      <c r="D66" s="866"/>
      <c r="E66" s="866"/>
      <c r="F66" s="870"/>
    </row>
    <row r="67" spans="1:7" ht="51">
      <c r="A67" s="160" t="s">
        <v>603</v>
      </c>
      <c r="B67" s="166" t="s">
        <v>790</v>
      </c>
      <c r="C67" s="185"/>
      <c r="D67" s="110">
        <f>E67</f>
        <v>0</v>
      </c>
      <c r="E67" s="180"/>
      <c r="F67" s="141" t="s">
        <v>260</v>
      </c>
    </row>
    <row r="68" spans="1:7" s="150" customFormat="1" ht="25.5">
      <c r="A68" s="186" t="s">
        <v>53</v>
      </c>
      <c r="B68" s="156" t="s">
        <v>547</v>
      </c>
      <c r="C68" s="187">
        <v>7312</v>
      </c>
      <c r="D68" s="879">
        <f>F68</f>
        <v>0</v>
      </c>
      <c r="E68" s="868" t="s">
        <v>260</v>
      </c>
      <c r="F68" s="879">
        <f>F70</f>
        <v>0</v>
      </c>
    </row>
    <row r="69" spans="1:7" s="150" customFormat="1">
      <c r="A69" s="188"/>
      <c r="B69" s="184" t="s">
        <v>525</v>
      </c>
      <c r="C69" s="155"/>
      <c r="D69" s="880"/>
      <c r="E69" s="870"/>
      <c r="F69" s="880"/>
    </row>
    <row r="70" spans="1:7" ht="51">
      <c r="A70" s="140" t="s">
        <v>54</v>
      </c>
      <c r="B70" s="166" t="s">
        <v>791</v>
      </c>
      <c r="C70" s="185"/>
      <c r="D70" s="65">
        <f>F70</f>
        <v>0</v>
      </c>
      <c r="E70" s="141" t="s">
        <v>260</v>
      </c>
      <c r="F70" s="179"/>
    </row>
    <row r="71" spans="1:7" s="150" customFormat="1" ht="38.25">
      <c r="A71" s="186" t="s">
        <v>604</v>
      </c>
      <c r="B71" s="156" t="s">
        <v>548</v>
      </c>
      <c r="C71" s="187">
        <v>7321</v>
      </c>
      <c r="D71" s="882">
        <f>E71</f>
        <v>0</v>
      </c>
      <c r="E71" s="882">
        <f>E73</f>
        <v>0</v>
      </c>
      <c r="F71" s="868" t="s">
        <v>260</v>
      </c>
    </row>
    <row r="72" spans="1:7" s="150" customFormat="1">
      <c r="A72" s="188"/>
      <c r="B72" s="184" t="s">
        <v>525</v>
      </c>
      <c r="C72" s="155"/>
      <c r="D72" s="883"/>
      <c r="E72" s="883"/>
      <c r="F72" s="870"/>
    </row>
    <row r="73" spans="1:7" ht="51">
      <c r="A73" s="160" t="s">
        <v>605</v>
      </c>
      <c r="B73" s="166" t="s">
        <v>549</v>
      </c>
      <c r="C73" s="185"/>
      <c r="D73" s="65">
        <f>E73</f>
        <v>0</v>
      </c>
      <c r="E73" s="66"/>
      <c r="F73" s="141" t="s">
        <v>260</v>
      </c>
    </row>
    <row r="74" spans="1:7" s="150" customFormat="1" ht="38.25">
      <c r="A74" s="186" t="s">
        <v>606</v>
      </c>
      <c r="B74" s="156" t="s">
        <v>551</v>
      </c>
      <c r="C74" s="187">
        <v>7322</v>
      </c>
      <c r="D74" s="882">
        <f>F74</f>
        <v>0</v>
      </c>
      <c r="E74" s="868" t="s">
        <v>260</v>
      </c>
      <c r="F74" s="882">
        <f>F76</f>
        <v>0</v>
      </c>
    </row>
    <row r="75" spans="1:7" s="150" customFormat="1">
      <c r="A75" s="188"/>
      <c r="B75" s="184" t="s">
        <v>525</v>
      </c>
      <c r="C75" s="155"/>
      <c r="D75" s="883"/>
      <c r="E75" s="870"/>
      <c r="F75" s="883"/>
    </row>
    <row r="76" spans="1:7" ht="51">
      <c r="A76" s="160" t="s">
        <v>607</v>
      </c>
      <c r="B76" s="166" t="s">
        <v>552</v>
      </c>
      <c r="C76" s="185"/>
      <c r="D76" s="65">
        <f>F76</f>
        <v>0</v>
      </c>
      <c r="E76" s="141" t="s">
        <v>260</v>
      </c>
      <c r="F76" s="66"/>
    </row>
    <row r="77" spans="1:7" s="150" customFormat="1" ht="25.5">
      <c r="A77" s="147" t="s">
        <v>608</v>
      </c>
      <c r="B77" s="156" t="s">
        <v>554</v>
      </c>
      <c r="C77" s="149">
        <v>7331</v>
      </c>
      <c r="D77" s="873">
        <f>E77</f>
        <v>50000</v>
      </c>
      <c r="E77" s="873">
        <v>50000</v>
      </c>
      <c r="F77" s="868" t="s">
        <v>260</v>
      </c>
    </row>
    <row r="78" spans="1:7" s="135" customFormat="1">
      <c r="A78" s="145"/>
      <c r="B78" s="158" t="s">
        <v>789</v>
      </c>
      <c r="D78" s="874"/>
      <c r="E78" s="874"/>
      <c r="F78" s="869"/>
    </row>
    <row r="79" spans="1:7" s="135" customFormat="1">
      <c r="A79" s="145"/>
      <c r="B79" s="158" t="s">
        <v>808</v>
      </c>
      <c r="C79" s="154"/>
      <c r="D79" s="875"/>
      <c r="E79" s="875"/>
      <c r="F79" s="870"/>
      <c r="G79" s="735"/>
    </row>
    <row r="80" spans="1:7" ht="25.5">
      <c r="A80" s="165" t="s">
        <v>609</v>
      </c>
      <c r="B80" s="166" t="s">
        <v>555</v>
      </c>
      <c r="C80" s="167"/>
      <c r="D80" s="110" t="str">
        <f>E80</f>
        <v>50 000.0</v>
      </c>
      <c r="E80" s="111" t="s">
        <v>992</v>
      </c>
      <c r="F80" s="168" t="s">
        <v>260</v>
      </c>
      <c r="G80" s="736"/>
    </row>
    <row r="81" spans="1:7">
      <c r="A81" s="165" t="s">
        <v>610</v>
      </c>
      <c r="B81" s="166" t="s">
        <v>162</v>
      </c>
      <c r="C81" s="189"/>
      <c r="D81" s="873">
        <f>E81</f>
        <v>0</v>
      </c>
      <c r="E81" s="884">
        <f>E83+E84</f>
        <v>0</v>
      </c>
      <c r="F81" s="876" t="s">
        <v>260</v>
      </c>
      <c r="G81" s="736"/>
    </row>
    <row r="82" spans="1:7">
      <c r="A82" s="171"/>
      <c r="B82" s="190" t="s">
        <v>525</v>
      </c>
      <c r="C82" s="191"/>
      <c r="D82" s="875"/>
      <c r="E82" s="885"/>
      <c r="F82" s="878"/>
      <c r="G82" s="736"/>
    </row>
    <row r="83" spans="1:7" ht="51">
      <c r="A83" s="160" t="s">
        <v>611</v>
      </c>
      <c r="B83" s="176" t="s">
        <v>556</v>
      </c>
      <c r="C83" s="141"/>
      <c r="D83" s="65">
        <f>E83</f>
        <v>0</v>
      </c>
      <c r="E83" s="179"/>
      <c r="F83" s="141" t="s">
        <v>260</v>
      </c>
      <c r="G83" s="736"/>
    </row>
    <row r="84" spans="1:7">
      <c r="A84" s="160" t="s">
        <v>612</v>
      </c>
      <c r="B84" s="176" t="s">
        <v>792</v>
      </c>
      <c r="C84" s="141"/>
      <c r="D84" s="110">
        <f>E84</f>
        <v>0</v>
      </c>
      <c r="E84" s="179"/>
      <c r="F84" s="141" t="s">
        <v>260</v>
      </c>
      <c r="G84" s="737"/>
    </row>
    <row r="85" spans="1:7" ht="25.5">
      <c r="A85" s="160" t="s">
        <v>613</v>
      </c>
      <c r="B85" s="166" t="s">
        <v>163</v>
      </c>
      <c r="C85" s="185"/>
      <c r="D85" s="180">
        <f>E85</f>
        <v>0</v>
      </c>
      <c r="E85" s="180"/>
      <c r="F85" s="141" t="s">
        <v>260</v>
      </c>
    </row>
    <row r="86" spans="1:7" ht="37.5" customHeight="1">
      <c r="A86" s="165" t="s">
        <v>614</v>
      </c>
      <c r="B86" s="166" t="s">
        <v>959</v>
      </c>
      <c r="C86" s="189"/>
      <c r="D86" s="882">
        <f>E86</f>
        <v>0</v>
      </c>
      <c r="E86" s="882">
        <f>E88</f>
        <v>0</v>
      </c>
      <c r="F86" s="876" t="s">
        <v>260</v>
      </c>
    </row>
    <row r="87" spans="1:7" s="135" customFormat="1" ht="0.75" hidden="1" customHeight="1">
      <c r="A87" s="192"/>
      <c r="B87" s="184"/>
      <c r="C87" s="154"/>
      <c r="D87" s="883"/>
      <c r="E87" s="883"/>
      <c r="F87" s="878"/>
    </row>
    <row r="88" spans="1:7" ht="0.75" hidden="1" customHeight="1">
      <c r="A88" s="160"/>
      <c r="B88" s="176"/>
      <c r="C88" s="185"/>
      <c r="D88" s="65">
        <f>E88</f>
        <v>0</v>
      </c>
      <c r="E88" s="179"/>
      <c r="F88" s="141" t="s">
        <v>260</v>
      </c>
    </row>
    <row r="89" spans="1:7" s="150" customFormat="1" ht="38.25">
      <c r="A89" s="147" t="s">
        <v>615</v>
      </c>
      <c r="B89" s="156" t="s">
        <v>557</v>
      </c>
      <c r="C89" s="717">
        <v>7332</v>
      </c>
      <c r="D89" s="879">
        <f>F89</f>
        <v>0</v>
      </c>
      <c r="E89" s="868" t="s">
        <v>260</v>
      </c>
      <c r="F89" s="879">
        <f>F92+F93</f>
        <v>0</v>
      </c>
    </row>
    <row r="90" spans="1:7" s="135" customFormat="1">
      <c r="A90" s="145"/>
      <c r="B90" s="158" t="s">
        <v>793</v>
      </c>
      <c r="C90" s="718"/>
      <c r="D90" s="880"/>
      <c r="E90" s="869"/>
      <c r="F90" s="880"/>
    </row>
    <row r="91" spans="1:7" s="135" customFormat="1">
      <c r="A91" s="145"/>
      <c r="B91" s="184" t="s">
        <v>525</v>
      </c>
      <c r="C91" s="718"/>
      <c r="D91" s="881"/>
      <c r="E91" s="870"/>
      <c r="F91" s="881"/>
    </row>
    <row r="92" spans="1:7" ht="38.25">
      <c r="A92" s="160" t="s">
        <v>616</v>
      </c>
      <c r="B92" s="166" t="s">
        <v>558</v>
      </c>
      <c r="C92" s="185"/>
      <c r="D92" s="65">
        <f>F92</f>
        <v>0</v>
      </c>
      <c r="E92" s="141" t="s">
        <v>260</v>
      </c>
      <c r="F92" s="179"/>
    </row>
    <row r="93" spans="1:7" ht="25.5">
      <c r="A93" s="165" t="s">
        <v>617</v>
      </c>
      <c r="B93" s="166" t="s">
        <v>960</v>
      </c>
      <c r="C93" s="189"/>
      <c r="D93" s="882">
        <f>F93</f>
        <v>0</v>
      </c>
      <c r="E93" s="876" t="s">
        <v>260</v>
      </c>
      <c r="F93" s="882">
        <f>F95</f>
        <v>0</v>
      </c>
    </row>
    <row r="94" spans="1:7" s="135" customFormat="1">
      <c r="A94" s="145"/>
      <c r="B94" s="158"/>
      <c r="C94" s="154"/>
      <c r="D94" s="883"/>
      <c r="E94" s="878"/>
      <c r="F94" s="883"/>
    </row>
    <row r="95" spans="1:7" hidden="1">
      <c r="A95" s="160"/>
      <c r="B95" s="176"/>
      <c r="C95" s="185"/>
      <c r="D95" s="65">
        <f>F95</f>
        <v>0</v>
      </c>
      <c r="E95" s="141" t="s">
        <v>260</v>
      </c>
      <c r="F95" s="179"/>
    </row>
    <row r="96" spans="1:7" s="150" customFormat="1">
      <c r="A96" s="147" t="s">
        <v>254</v>
      </c>
      <c r="B96" s="156" t="s">
        <v>559</v>
      </c>
      <c r="C96" s="149">
        <v>7400</v>
      </c>
      <c r="D96" s="860">
        <f>E96+F96-F142</f>
        <v>730</v>
      </c>
      <c r="E96" s="886">
        <f>E102+E105+E112+E117+E123+E128+E138</f>
        <v>730</v>
      </c>
      <c r="F96" s="886">
        <v>18464</v>
      </c>
    </row>
    <row r="97" spans="1:6" s="135" customFormat="1" ht="25.5">
      <c r="A97" s="145"/>
      <c r="B97" s="158" t="s">
        <v>961</v>
      </c>
      <c r="D97" s="861"/>
      <c r="E97" s="887"/>
      <c r="F97" s="887"/>
    </row>
    <row r="98" spans="1:6" s="135" customFormat="1">
      <c r="A98" s="145"/>
      <c r="B98" s="158" t="s">
        <v>525</v>
      </c>
      <c r="C98" s="154"/>
      <c r="D98" s="862"/>
      <c r="E98" s="888"/>
      <c r="F98" s="888"/>
    </row>
    <row r="99" spans="1:6" s="150" customFormat="1">
      <c r="A99" s="147" t="s">
        <v>58</v>
      </c>
      <c r="B99" s="156" t="s">
        <v>560</v>
      </c>
      <c r="C99" s="157">
        <v>7411</v>
      </c>
      <c r="D99" s="879">
        <f>F99</f>
        <v>0</v>
      </c>
      <c r="E99" s="868" t="s">
        <v>260</v>
      </c>
      <c r="F99" s="879">
        <f>F101</f>
        <v>0</v>
      </c>
    </row>
    <row r="100" spans="1:6" s="135" customFormat="1">
      <c r="A100" s="145"/>
      <c r="B100" s="158" t="s">
        <v>525</v>
      </c>
      <c r="C100" s="159"/>
      <c r="D100" s="881"/>
      <c r="E100" s="870"/>
      <c r="F100" s="881"/>
    </row>
    <row r="101" spans="1:6" ht="38.25">
      <c r="A101" s="160" t="s">
        <v>618</v>
      </c>
      <c r="B101" s="161" t="s">
        <v>456</v>
      </c>
      <c r="C101" s="185"/>
      <c r="D101" s="65">
        <f>F101</f>
        <v>0</v>
      </c>
      <c r="E101" s="141" t="s">
        <v>260</v>
      </c>
      <c r="F101" s="66"/>
    </row>
    <row r="102" spans="1:6" s="150" customFormat="1">
      <c r="A102" s="147" t="s">
        <v>619</v>
      </c>
      <c r="B102" s="156" t="s">
        <v>561</v>
      </c>
      <c r="C102" s="157">
        <v>7412</v>
      </c>
      <c r="D102" s="879">
        <f>E102</f>
        <v>0</v>
      </c>
      <c r="E102" s="879">
        <f>E104</f>
        <v>0</v>
      </c>
      <c r="F102" s="868" t="s">
        <v>260</v>
      </c>
    </row>
    <row r="103" spans="1:6" s="135" customFormat="1">
      <c r="A103" s="145"/>
      <c r="B103" s="158" t="s">
        <v>525</v>
      </c>
      <c r="C103" s="159"/>
      <c r="D103" s="881"/>
      <c r="E103" s="881"/>
      <c r="F103" s="870"/>
    </row>
    <row r="104" spans="1:6" ht="38.25">
      <c r="A104" s="160" t="s">
        <v>620</v>
      </c>
      <c r="B104" s="166" t="s">
        <v>71</v>
      </c>
      <c r="C104" s="185"/>
      <c r="D104" s="65">
        <f>E104</f>
        <v>0</v>
      </c>
      <c r="E104" s="66"/>
      <c r="F104" s="141" t="s">
        <v>260</v>
      </c>
    </row>
    <row r="105" spans="1:6" s="150" customFormat="1">
      <c r="A105" s="147" t="s">
        <v>621</v>
      </c>
      <c r="B105" s="156" t="s">
        <v>562</v>
      </c>
      <c r="C105" s="157">
        <v>7415</v>
      </c>
      <c r="D105" s="865">
        <f>E105</f>
        <v>630</v>
      </c>
      <c r="E105" s="865">
        <f>E108+E109+E110+E111</f>
        <v>630</v>
      </c>
      <c r="F105" s="868" t="s">
        <v>260</v>
      </c>
    </row>
    <row r="106" spans="1:6" s="135" customFormat="1">
      <c r="A106" s="145"/>
      <c r="B106" s="158" t="s">
        <v>622</v>
      </c>
      <c r="C106" s="159"/>
      <c r="D106" s="866"/>
      <c r="E106" s="866"/>
      <c r="F106" s="869"/>
    </row>
    <row r="107" spans="1:6" s="135" customFormat="1">
      <c r="A107" s="145"/>
      <c r="B107" s="158" t="s">
        <v>525</v>
      </c>
      <c r="C107" s="159"/>
      <c r="D107" s="867"/>
      <c r="E107" s="867"/>
      <c r="F107" s="870"/>
    </row>
    <row r="108" spans="1:6" ht="25.5">
      <c r="A108" s="160" t="s">
        <v>623</v>
      </c>
      <c r="B108" s="166" t="s">
        <v>794</v>
      </c>
      <c r="C108" s="185"/>
      <c r="D108" s="110">
        <f>E108</f>
        <v>630</v>
      </c>
      <c r="E108" s="111">
        <v>630</v>
      </c>
      <c r="F108" s="141" t="s">
        <v>260</v>
      </c>
    </row>
    <row r="109" spans="1:6" ht="38.25">
      <c r="A109" s="160" t="s">
        <v>624</v>
      </c>
      <c r="B109" s="166" t="s">
        <v>795</v>
      </c>
      <c r="C109" s="185"/>
      <c r="D109" s="65">
        <f>E109</f>
        <v>0</v>
      </c>
      <c r="E109" s="66"/>
      <c r="F109" s="141" t="s">
        <v>260</v>
      </c>
    </row>
    <row r="110" spans="1:6" ht="51">
      <c r="A110" s="160" t="s">
        <v>625</v>
      </c>
      <c r="B110" s="166" t="s">
        <v>563</v>
      </c>
      <c r="C110" s="185"/>
      <c r="D110" s="65">
        <f>E110</f>
        <v>0</v>
      </c>
      <c r="E110" s="66"/>
      <c r="F110" s="141" t="s">
        <v>260</v>
      </c>
    </row>
    <row r="111" spans="1:6">
      <c r="A111" s="140" t="s">
        <v>458</v>
      </c>
      <c r="B111" s="166" t="s">
        <v>564</v>
      </c>
      <c r="C111" s="185"/>
      <c r="D111" s="110">
        <f>E111</f>
        <v>0</v>
      </c>
      <c r="E111" s="111"/>
      <c r="F111" s="141" t="s">
        <v>260</v>
      </c>
    </row>
    <row r="112" spans="1:6" s="150" customFormat="1" ht="25.5">
      <c r="A112" s="147" t="s">
        <v>459</v>
      </c>
      <c r="B112" s="156" t="s">
        <v>565</v>
      </c>
      <c r="C112" s="157">
        <v>7421</v>
      </c>
      <c r="D112" s="865">
        <f>E112</f>
        <v>0</v>
      </c>
      <c r="E112" s="865">
        <f>SUM(E115:E116)</f>
        <v>0</v>
      </c>
      <c r="F112" s="868" t="s">
        <v>260</v>
      </c>
    </row>
    <row r="113" spans="1:7" s="135" customFormat="1">
      <c r="A113" s="145"/>
      <c r="B113" s="158" t="s">
        <v>165</v>
      </c>
      <c r="C113" s="159"/>
      <c r="D113" s="866"/>
      <c r="E113" s="866"/>
      <c r="F113" s="869"/>
    </row>
    <row r="114" spans="1:7" s="135" customFormat="1">
      <c r="A114" s="145"/>
      <c r="B114" s="158" t="s">
        <v>525</v>
      </c>
      <c r="C114" s="159"/>
      <c r="D114" s="867"/>
      <c r="E114" s="867"/>
      <c r="F114" s="870"/>
    </row>
    <row r="115" spans="1:7" ht="76.5">
      <c r="A115" s="160" t="s">
        <v>460</v>
      </c>
      <c r="B115" s="161" t="s">
        <v>796</v>
      </c>
      <c r="C115" s="185"/>
      <c r="D115" s="65">
        <f>E115</f>
        <v>0</v>
      </c>
      <c r="E115" s="179"/>
      <c r="F115" s="141" t="s">
        <v>260</v>
      </c>
    </row>
    <row r="116" spans="1:7" s="150" customFormat="1" ht="51">
      <c r="A116" s="160" t="s">
        <v>164</v>
      </c>
      <c r="B116" s="166" t="s">
        <v>797</v>
      </c>
      <c r="C116" s="141"/>
      <c r="D116" s="110">
        <f>E116</f>
        <v>0</v>
      </c>
      <c r="E116" s="162"/>
      <c r="F116" s="141" t="s">
        <v>260</v>
      </c>
    </row>
    <row r="117" spans="1:7" s="150" customFormat="1">
      <c r="A117" s="147" t="s">
        <v>626</v>
      </c>
      <c r="B117" s="156" t="s">
        <v>566</v>
      </c>
      <c r="C117" s="157">
        <v>7422</v>
      </c>
      <c r="D117" s="865">
        <f>E117</f>
        <v>0</v>
      </c>
      <c r="E117" s="865">
        <f>E120+E121+E122</f>
        <v>0</v>
      </c>
      <c r="F117" s="868" t="s">
        <v>260</v>
      </c>
    </row>
    <row r="118" spans="1:7" s="135" customFormat="1">
      <c r="A118" s="145"/>
      <c r="B118" s="158" t="s">
        <v>166</v>
      </c>
      <c r="C118" s="159"/>
      <c r="D118" s="866"/>
      <c r="E118" s="866"/>
      <c r="F118" s="869"/>
    </row>
    <row r="119" spans="1:7" s="135" customFormat="1">
      <c r="A119" s="145"/>
      <c r="B119" s="158" t="s">
        <v>525</v>
      </c>
      <c r="C119" s="159"/>
      <c r="D119" s="867"/>
      <c r="E119" s="867"/>
      <c r="F119" s="870"/>
    </row>
    <row r="120" spans="1:7" s="150" customFormat="1">
      <c r="A120" s="160" t="s">
        <v>627</v>
      </c>
      <c r="B120" s="166" t="s">
        <v>567</v>
      </c>
      <c r="C120" s="193"/>
      <c r="D120" s="110">
        <f>E120</f>
        <v>0</v>
      </c>
      <c r="E120" s="111"/>
      <c r="F120" s="141" t="s">
        <v>260</v>
      </c>
      <c r="G120" s="770"/>
    </row>
    <row r="121" spans="1:7" ht="25.5">
      <c r="A121" s="160" t="s">
        <v>628</v>
      </c>
      <c r="B121" s="166" t="s">
        <v>568</v>
      </c>
      <c r="C121" s="141"/>
      <c r="D121" s="110">
        <f>E121</f>
        <v>0</v>
      </c>
      <c r="E121" s="111">
        <v>0</v>
      </c>
      <c r="F121" s="141" t="s">
        <v>260</v>
      </c>
    </row>
    <row r="122" spans="1:7" ht="51">
      <c r="A122" s="160" t="s">
        <v>629</v>
      </c>
      <c r="B122" s="166" t="s">
        <v>798</v>
      </c>
      <c r="C122" s="141"/>
      <c r="D122" s="65">
        <f>E122</f>
        <v>0</v>
      </c>
      <c r="E122" s="179"/>
      <c r="F122" s="141" t="s">
        <v>260</v>
      </c>
    </row>
    <row r="123" spans="1:7" s="150" customFormat="1">
      <c r="A123" s="147" t="s">
        <v>630</v>
      </c>
      <c r="B123" s="156" t="s">
        <v>569</v>
      </c>
      <c r="C123" s="157">
        <v>7431</v>
      </c>
      <c r="D123" s="865">
        <f>E123</f>
        <v>0</v>
      </c>
      <c r="E123" s="865">
        <f>E126+E127</f>
        <v>0</v>
      </c>
      <c r="F123" s="868" t="s">
        <v>260</v>
      </c>
    </row>
    <row r="124" spans="1:7" s="135" customFormat="1">
      <c r="A124" s="145"/>
      <c r="B124" s="158" t="s">
        <v>631</v>
      </c>
      <c r="C124" s="159"/>
      <c r="D124" s="866"/>
      <c r="E124" s="866"/>
      <c r="F124" s="869"/>
    </row>
    <row r="125" spans="1:7" s="135" customFormat="1">
      <c r="A125" s="145"/>
      <c r="B125" s="158" t="s">
        <v>525</v>
      </c>
      <c r="C125" s="159"/>
      <c r="D125" s="867"/>
      <c r="E125" s="867"/>
      <c r="F125" s="870"/>
    </row>
    <row r="126" spans="1:7" ht="38.25">
      <c r="A126" s="160" t="s">
        <v>632</v>
      </c>
      <c r="B126" s="166" t="s">
        <v>267</v>
      </c>
      <c r="C126" s="185"/>
      <c r="D126" s="110">
        <f>E126</f>
        <v>0</v>
      </c>
      <c r="E126" s="162">
        <v>0</v>
      </c>
      <c r="F126" s="141" t="s">
        <v>260</v>
      </c>
    </row>
    <row r="127" spans="1:7" s="150" customFormat="1" ht="38.25">
      <c r="A127" s="160" t="s">
        <v>633</v>
      </c>
      <c r="B127" s="166" t="s">
        <v>167</v>
      </c>
      <c r="C127" s="185"/>
      <c r="D127" s="65">
        <f>E127</f>
        <v>0</v>
      </c>
      <c r="E127" s="179"/>
      <c r="F127" s="141" t="s">
        <v>260</v>
      </c>
    </row>
    <row r="128" spans="1:7" s="150" customFormat="1">
      <c r="A128" s="147" t="s">
        <v>634</v>
      </c>
      <c r="B128" s="156" t="s">
        <v>168</v>
      </c>
      <c r="C128" s="157">
        <v>7441</v>
      </c>
      <c r="D128" s="879">
        <f>E128</f>
        <v>0</v>
      </c>
      <c r="E128" s="879">
        <f>E131+E132</f>
        <v>0</v>
      </c>
      <c r="F128" s="868" t="s">
        <v>260</v>
      </c>
    </row>
    <row r="129" spans="1:9" s="135" customFormat="1">
      <c r="A129" s="145"/>
      <c r="B129" s="158" t="s">
        <v>635</v>
      </c>
      <c r="C129" s="159"/>
      <c r="D129" s="880"/>
      <c r="E129" s="880"/>
      <c r="F129" s="869"/>
    </row>
    <row r="130" spans="1:9" s="135" customFormat="1">
      <c r="A130" s="192"/>
      <c r="B130" s="158" t="s">
        <v>525</v>
      </c>
      <c r="C130" s="154"/>
      <c r="D130" s="881"/>
      <c r="E130" s="881"/>
      <c r="F130" s="870"/>
    </row>
    <row r="131" spans="1:9" s="150" customFormat="1" ht="89.25">
      <c r="A131" s="145" t="s">
        <v>636</v>
      </c>
      <c r="B131" s="161" t="s">
        <v>69</v>
      </c>
      <c r="C131" s="185"/>
      <c r="D131" s="65">
        <f>E131</f>
        <v>0</v>
      </c>
      <c r="E131" s="66"/>
      <c r="F131" s="141" t="s">
        <v>260</v>
      </c>
    </row>
    <row r="132" spans="1:9" s="150" customFormat="1" ht="89.25">
      <c r="A132" s="160" t="s">
        <v>465</v>
      </c>
      <c r="B132" s="161" t="s">
        <v>70</v>
      </c>
      <c r="C132" s="191"/>
      <c r="D132" s="65">
        <f>E132</f>
        <v>0</v>
      </c>
      <c r="E132" s="66"/>
      <c r="F132" s="141" t="s">
        <v>260</v>
      </c>
    </row>
    <row r="133" spans="1:9" s="150" customFormat="1">
      <c r="A133" s="147" t="s">
        <v>637</v>
      </c>
      <c r="B133" s="156" t="s">
        <v>486</v>
      </c>
      <c r="C133" s="157">
        <v>7442</v>
      </c>
      <c r="D133" s="879">
        <f>F133</f>
        <v>0</v>
      </c>
      <c r="E133" s="868" t="s">
        <v>260</v>
      </c>
      <c r="F133" s="879">
        <f>F136+F137</f>
        <v>0</v>
      </c>
    </row>
    <row r="134" spans="1:9" s="135" customFormat="1">
      <c r="A134" s="145"/>
      <c r="B134" s="158" t="s">
        <v>169</v>
      </c>
      <c r="C134" s="159"/>
      <c r="D134" s="880"/>
      <c r="E134" s="869"/>
      <c r="F134" s="880"/>
    </row>
    <row r="135" spans="1:9" s="135" customFormat="1">
      <c r="A135" s="145"/>
      <c r="B135" s="158" t="s">
        <v>525</v>
      </c>
      <c r="C135" s="159"/>
      <c r="D135" s="881"/>
      <c r="E135" s="870"/>
      <c r="F135" s="881"/>
    </row>
    <row r="136" spans="1:9" ht="102">
      <c r="A136" s="160" t="s">
        <v>638</v>
      </c>
      <c r="B136" s="161" t="s">
        <v>570</v>
      </c>
      <c r="C136" s="185"/>
      <c r="D136" s="65">
        <f>F136</f>
        <v>0</v>
      </c>
      <c r="E136" s="141" t="s">
        <v>260</v>
      </c>
      <c r="F136" s="179"/>
    </row>
    <row r="137" spans="1:9" s="150" customFormat="1" ht="89.25">
      <c r="A137" s="160" t="s">
        <v>639</v>
      </c>
      <c r="B137" s="166" t="s">
        <v>571</v>
      </c>
      <c r="C137" s="185"/>
      <c r="D137" s="65">
        <f>F137</f>
        <v>0</v>
      </c>
      <c r="E137" s="141" t="s">
        <v>260</v>
      </c>
      <c r="F137" s="194"/>
    </row>
    <row r="138" spans="1:9" s="150" customFormat="1">
      <c r="A138" s="165" t="s">
        <v>170</v>
      </c>
      <c r="B138" s="156" t="s">
        <v>266</v>
      </c>
      <c r="C138" s="149">
        <v>7451</v>
      </c>
      <c r="D138" s="860">
        <v>100</v>
      </c>
      <c r="E138" s="860">
        <v>100</v>
      </c>
      <c r="F138" s="860">
        <v>18464</v>
      </c>
    </row>
    <row r="139" spans="1:9" s="135" customFormat="1">
      <c r="A139" s="169"/>
      <c r="B139" s="158" t="s">
        <v>487</v>
      </c>
      <c r="C139" s="153"/>
      <c r="D139" s="861"/>
      <c r="E139" s="861"/>
      <c r="F139" s="861"/>
    </row>
    <row r="140" spans="1:9" s="135" customFormat="1">
      <c r="A140" s="171"/>
      <c r="B140" s="158" t="s">
        <v>525</v>
      </c>
      <c r="C140" s="155"/>
      <c r="D140" s="862"/>
      <c r="E140" s="862"/>
      <c r="F140" s="862"/>
    </row>
    <row r="141" spans="1:9" ht="25.5">
      <c r="A141" s="160" t="s">
        <v>171</v>
      </c>
      <c r="B141" s="166" t="s">
        <v>572</v>
      </c>
      <c r="C141" s="185"/>
      <c r="D141" s="65" t="s">
        <v>250</v>
      </c>
      <c r="E141" s="141" t="s">
        <v>260</v>
      </c>
      <c r="F141" s="179"/>
    </row>
    <row r="142" spans="1:9" ht="25.5">
      <c r="A142" s="160" t="s">
        <v>172</v>
      </c>
      <c r="B142" s="166" t="s">
        <v>801</v>
      </c>
      <c r="C142" s="185"/>
      <c r="D142" s="110" t="s">
        <v>250</v>
      </c>
      <c r="E142" s="141" t="s">
        <v>260</v>
      </c>
      <c r="F142" s="180">
        <v>18464</v>
      </c>
      <c r="H142" s="735"/>
      <c r="I142" s="763"/>
    </row>
    <row r="143" spans="1:9" ht="25.5">
      <c r="A143" s="160" t="s">
        <v>173</v>
      </c>
      <c r="B143" s="161" t="s">
        <v>457</v>
      </c>
      <c r="C143" s="185"/>
      <c r="D143" s="110">
        <v>100</v>
      </c>
      <c r="E143" s="180">
        <v>100</v>
      </c>
      <c r="F143" s="179"/>
      <c r="H143" s="763"/>
    </row>
    <row r="144" spans="1:9">
      <c r="A144" s="136"/>
      <c r="B144" s="136"/>
      <c r="C144" s="136"/>
      <c r="D144" s="136"/>
      <c r="E144" s="767"/>
      <c r="F144" s="136"/>
    </row>
    <row r="145" spans="1:7">
      <c r="A145" s="136"/>
      <c r="B145" s="136"/>
      <c r="C145" s="136"/>
      <c r="D145" s="136"/>
      <c r="E145" s="768"/>
      <c r="F145" s="136"/>
    </row>
    <row r="146" spans="1:7">
      <c r="A146" s="136"/>
      <c r="B146" s="136"/>
      <c r="C146" s="136"/>
      <c r="D146" s="136"/>
      <c r="E146" s="136"/>
      <c r="F146" s="136"/>
    </row>
    <row r="147" spans="1:7">
      <c r="B147" s="136"/>
      <c r="C147" s="136"/>
      <c r="D147" s="136"/>
      <c r="E147" s="136"/>
      <c r="F147" s="136"/>
    </row>
    <row r="148" spans="1:7">
      <c r="B148" s="136"/>
      <c r="C148" s="136"/>
      <c r="D148" s="136"/>
      <c r="E148" s="136"/>
      <c r="F148" s="136"/>
    </row>
    <row r="149" spans="1:7">
      <c r="B149" s="136"/>
      <c r="C149" s="136"/>
      <c r="D149" s="136"/>
      <c r="E149" s="136"/>
      <c r="F149" s="136"/>
    </row>
    <row r="150" spans="1:7">
      <c r="C150" s="136"/>
      <c r="D150" s="136"/>
      <c r="E150" s="136"/>
      <c r="F150" s="136"/>
      <c r="G150" s="136" t="s">
        <v>132</v>
      </c>
    </row>
    <row r="151" spans="1:7">
      <c r="C151" s="136"/>
      <c r="D151" s="136"/>
      <c r="E151" s="136"/>
      <c r="F151" s="136"/>
    </row>
    <row r="152" spans="1:7">
      <c r="C152" s="136"/>
      <c r="D152" s="136"/>
      <c r="E152" s="136"/>
      <c r="F152" s="136"/>
    </row>
    <row r="153" spans="1:7">
      <c r="C153" s="136"/>
      <c r="D153" s="136"/>
      <c r="E153" s="136"/>
      <c r="F153" s="136"/>
    </row>
    <row r="154" spans="1:7">
      <c r="C154" s="136"/>
      <c r="D154" s="136"/>
      <c r="E154" s="136"/>
      <c r="F154" s="136"/>
    </row>
    <row r="155" spans="1:7">
      <c r="C155" s="136"/>
      <c r="D155" s="136"/>
      <c r="E155" s="136"/>
      <c r="F155" s="136"/>
    </row>
    <row r="156" spans="1:7">
      <c r="C156" s="136"/>
      <c r="D156" s="136"/>
      <c r="E156" s="136"/>
      <c r="F156" s="136"/>
    </row>
    <row r="157" spans="1:7">
      <c r="C157" s="136"/>
      <c r="D157" s="136"/>
      <c r="E157" s="136"/>
      <c r="F157" s="136"/>
    </row>
    <row r="158" spans="1:7">
      <c r="C158" s="136"/>
      <c r="D158" s="136"/>
      <c r="E158" s="136"/>
      <c r="F158" s="136"/>
    </row>
    <row r="159" spans="1:7">
      <c r="C159" s="136"/>
      <c r="D159" s="136"/>
      <c r="E159" s="136"/>
      <c r="F159" s="136"/>
    </row>
    <row r="160" spans="1:7">
      <c r="C160" s="136"/>
      <c r="D160" s="136"/>
      <c r="E160" s="136"/>
      <c r="F160" s="136"/>
    </row>
    <row r="161" spans="3:6">
      <c r="C161" s="136"/>
      <c r="D161" s="136"/>
      <c r="E161" s="136"/>
      <c r="F161" s="136"/>
    </row>
    <row r="162" spans="3:6">
      <c r="C162" s="136"/>
      <c r="D162" s="136"/>
      <c r="E162" s="136"/>
      <c r="F162" s="136"/>
    </row>
    <row r="163" spans="3:6">
      <c r="C163" s="136"/>
      <c r="D163" s="136"/>
      <c r="E163" s="136"/>
      <c r="F163" s="136"/>
    </row>
    <row r="164" spans="3:6">
      <c r="C164" s="136"/>
      <c r="D164" s="136"/>
      <c r="E164" s="136"/>
      <c r="F164" s="136"/>
    </row>
    <row r="165" spans="3:6">
      <c r="C165" s="136"/>
      <c r="D165" s="136"/>
      <c r="E165" s="136"/>
      <c r="F165" s="136"/>
    </row>
    <row r="166" spans="3:6">
      <c r="C166" s="136"/>
      <c r="D166" s="136"/>
      <c r="E166" s="136"/>
      <c r="F166" s="136"/>
    </row>
    <row r="167" spans="3:6">
      <c r="C167" s="136"/>
      <c r="D167" s="136"/>
      <c r="E167" s="136"/>
      <c r="F167" s="136"/>
    </row>
    <row r="168" spans="3:6">
      <c r="C168" s="136"/>
      <c r="D168" s="136"/>
      <c r="E168" s="136"/>
      <c r="F168" s="136"/>
    </row>
    <row r="169" spans="3:6">
      <c r="C169" s="136"/>
      <c r="D169" s="136"/>
      <c r="E169" s="136"/>
      <c r="F169" s="136"/>
    </row>
    <row r="170" spans="3:6">
      <c r="C170" s="136"/>
      <c r="D170" s="136"/>
      <c r="E170" s="136"/>
      <c r="F170" s="136"/>
    </row>
    <row r="171" spans="3:6">
      <c r="C171" s="136"/>
      <c r="D171" s="136"/>
      <c r="E171" s="136"/>
      <c r="F171" s="136"/>
    </row>
    <row r="172" spans="3:6">
      <c r="C172" s="136"/>
      <c r="D172" s="136"/>
      <c r="E172" s="136"/>
      <c r="F172" s="136"/>
    </row>
    <row r="173" spans="3:6">
      <c r="C173" s="136"/>
      <c r="D173" s="136"/>
      <c r="E173" s="136"/>
      <c r="F173" s="136"/>
    </row>
    <row r="174" spans="3:6">
      <c r="C174" s="136"/>
      <c r="D174" s="136"/>
      <c r="E174" s="136"/>
      <c r="F174" s="136"/>
    </row>
    <row r="175" spans="3:6">
      <c r="C175" s="136"/>
      <c r="D175" s="136"/>
      <c r="E175" s="136"/>
      <c r="F175" s="136"/>
    </row>
    <row r="176" spans="3:6">
      <c r="C176" s="136"/>
      <c r="D176" s="136"/>
      <c r="E176" s="136"/>
      <c r="F176" s="136"/>
    </row>
    <row r="177" spans="3:6">
      <c r="C177" s="136"/>
      <c r="D177" s="136"/>
      <c r="E177" s="136"/>
      <c r="F177" s="136"/>
    </row>
    <row r="178" spans="3:6">
      <c r="C178" s="136"/>
      <c r="D178" s="136"/>
      <c r="E178" s="136"/>
      <c r="F178" s="136"/>
    </row>
    <row r="179" spans="3:6">
      <c r="C179" s="136"/>
      <c r="D179" s="136"/>
      <c r="E179" s="136"/>
      <c r="F179" s="136"/>
    </row>
    <row r="180" spans="3:6">
      <c r="C180" s="136"/>
      <c r="D180" s="136"/>
      <c r="E180" s="136"/>
      <c r="F180" s="136"/>
    </row>
    <row r="181" spans="3:6">
      <c r="C181" s="136"/>
      <c r="D181" s="136"/>
      <c r="E181" s="136"/>
      <c r="F181" s="136"/>
    </row>
    <row r="182" spans="3:6">
      <c r="C182" s="136"/>
      <c r="D182" s="136"/>
      <c r="E182" s="136"/>
      <c r="F182" s="136"/>
    </row>
    <row r="183" spans="3:6">
      <c r="C183" s="136"/>
      <c r="D183" s="136"/>
      <c r="E183" s="136"/>
      <c r="F183" s="136"/>
    </row>
    <row r="184" spans="3:6">
      <c r="C184" s="136"/>
      <c r="D184" s="136"/>
      <c r="E184" s="136"/>
      <c r="F184" s="136"/>
    </row>
    <row r="185" spans="3:6">
      <c r="C185" s="136"/>
      <c r="D185" s="136"/>
      <c r="E185" s="136"/>
      <c r="F185" s="136"/>
    </row>
    <row r="186" spans="3:6">
      <c r="C186" s="136"/>
      <c r="D186" s="136"/>
      <c r="E186" s="136"/>
      <c r="F186" s="136"/>
    </row>
    <row r="187" spans="3:6">
      <c r="C187" s="136"/>
      <c r="D187" s="136"/>
      <c r="E187" s="136"/>
      <c r="F187" s="136"/>
    </row>
    <row r="188" spans="3:6">
      <c r="C188" s="136"/>
      <c r="D188" s="136"/>
      <c r="E188" s="136"/>
      <c r="F188" s="136"/>
    </row>
    <row r="189" spans="3:6">
      <c r="C189" s="136"/>
      <c r="D189" s="136"/>
      <c r="E189" s="136"/>
      <c r="F189" s="136"/>
    </row>
    <row r="190" spans="3:6">
      <c r="C190" s="136"/>
      <c r="D190" s="136"/>
      <c r="E190" s="136"/>
      <c r="F190" s="136"/>
    </row>
    <row r="191" spans="3:6">
      <c r="C191" s="136"/>
      <c r="D191" s="136"/>
      <c r="E191" s="136"/>
      <c r="F191" s="136"/>
    </row>
    <row r="192" spans="3:6">
      <c r="C192" s="136"/>
      <c r="D192" s="136"/>
      <c r="E192" s="136"/>
      <c r="F192" s="136"/>
    </row>
    <row r="193" spans="3:6">
      <c r="C193" s="136"/>
      <c r="D193" s="136"/>
      <c r="E193" s="136"/>
      <c r="F193" s="136"/>
    </row>
    <row r="194" spans="3:6">
      <c r="C194" s="136"/>
      <c r="D194" s="136"/>
      <c r="E194" s="136"/>
      <c r="F194" s="136"/>
    </row>
    <row r="195" spans="3:6">
      <c r="C195" s="136"/>
      <c r="D195" s="136"/>
      <c r="E195" s="136"/>
      <c r="F195" s="136"/>
    </row>
    <row r="196" spans="3:6">
      <c r="C196" s="136"/>
      <c r="D196" s="136"/>
      <c r="E196" s="136"/>
      <c r="F196" s="136"/>
    </row>
    <row r="197" spans="3:6">
      <c r="C197" s="136"/>
      <c r="D197" s="136"/>
      <c r="E197" s="136"/>
      <c r="F197" s="136"/>
    </row>
    <row r="198" spans="3:6">
      <c r="C198" s="136"/>
      <c r="D198" s="136"/>
      <c r="E198" s="136"/>
      <c r="F198" s="136"/>
    </row>
    <row r="199" spans="3:6">
      <c r="C199" s="136"/>
      <c r="D199" s="136"/>
      <c r="E199" s="136"/>
      <c r="F199" s="136"/>
    </row>
    <row r="200" spans="3:6">
      <c r="C200" s="136"/>
      <c r="D200" s="136"/>
      <c r="E200" s="136"/>
      <c r="F200" s="136"/>
    </row>
    <row r="201" spans="3:6">
      <c r="C201" s="136"/>
      <c r="D201" s="136"/>
      <c r="E201" s="136"/>
      <c r="F201" s="136"/>
    </row>
    <row r="202" spans="3:6">
      <c r="C202" s="136"/>
      <c r="D202" s="136"/>
      <c r="E202" s="136"/>
      <c r="F202" s="136"/>
    </row>
    <row r="203" spans="3:6">
      <c r="C203" s="136"/>
      <c r="D203" s="136"/>
      <c r="E203" s="136"/>
      <c r="F203" s="136"/>
    </row>
    <row r="204" spans="3:6">
      <c r="C204" s="136"/>
      <c r="D204" s="136"/>
      <c r="E204" s="136"/>
      <c r="F204" s="136"/>
    </row>
    <row r="205" spans="3:6">
      <c r="C205" s="136"/>
      <c r="D205" s="136"/>
      <c r="E205" s="136"/>
      <c r="F205" s="136"/>
    </row>
    <row r="206" spans="3:6">
      <c r="C206" s="136"/>
      <c r="D206" s="136"/>
      <c r="E206" s="136"/>
      <c r="F206" s="136"/>
    </row>
    <row r="207" spans="3:6">
      <c r="C207" s="136"/>
      <c r="D207" s="136"/>
      <c r="E207" s="136"/>
      <c r="F207" s="136"/>
    </row>
    <row r="208" spans="3:6">
      <c r="C208" s="136"/>
      <c r="D208" s="136"/>
      <c r="E208" s="136"/>
      <c r="F208" s="136"/>
    </row>
    <row r="209" spans="3:6">
      <c r="C209" s="136"/>
      <c r="D209" s="136"/>
      <c r="E209" s="136"/>
      <c r="F209" s="136"/>
    </row>
    <row r="210" spans="3:6">
      <c r="C210" s="136"/>
      <c r="D210" s="136"/>
      <c r="E210" s="136"/>
      <c r="F210" s="136"/>
    </row>
    <row r="211" spans="3:6">
      <c r="C211" s="136"/>
      <c r="D211" s="136"/>
      <c r="E211" s="136"/>
      <c r="F211" s="136"/>
    </row>
    <row r="212" spans="3:6">
      <c r="C212" s="136"/>
      <c r="D212" s="136"/>
      <c r="E212" s="136"/>
      <c r="F212" s="136"/>
    </row>
    <row r="213" spans="3:6">
      <c r="C213" s="136"/>
      <c r="D213" s="136"/>
      <c r="E213" s="136"/>
      <c r="F213" s="136"/>
    </row>
    <row r="214" spans="3:6">
      <c r="C214" s="136"/>
      <c r="D214" s="136"/>
      <c r="E214" s="136"/>
      <c r="F214" s="136"/>
    </row>
    <row r="215" spans="3:6">
      <c r="C215" s="136"/>
      <c r="D215" s="136"/>
      <c r="E215" s="136"/>
      <c r="F215" s="136"/>
    </row>
    <row r="216" spans="3:6">
      <c r="C216" s="136"/>
      <c r="D216" s="136"/>
      <c r="E216" s="136"/>
      <c r="F216" s="136"/>
    </row>
    <row r="217" spans="3:6">
      <c r="C217" s="136"/>
      <c r="D217" s="136"/>
      <c r="E217" s="136"/>
      <c r="F217" s="136"/>
    </row>
    <row r="218" spans="3:6">
      <c r="C218" s="136"/>
      <c r="D218" s="136"/>
      <c r="E218" s="136"/>
      <c r="F218" s="136"/>
    </row>
    <row r="219" spans="3:6">
      <c r="C219" s="136"/>
      <c r="D219" s="136"/>
      <c r="E219" s="136"/>
      <c r="F219" s="136"/>
    </row>
    <row r="220" spans="3:6">
      <c r="C220" s="136"/>
      <c r="D220" s="136"/>
      <c r="E220" s="136"/>
      <c r="F220" s="136"/>
    </row>
    <row r="221" spans="3:6">
      <c r="C221" s="136"/>
      <c r="D221" s="136"/>
      <c r="E221" s="136"/>
      <c r="F221" s="136"/>
    </row>
    <row r="222" spans="3:6">
      <c r="C222" s="136"/>
      <c r="D222" s="136"/>
      <c r="E222" s="136"/>
      <c r="F222" s="136"/>
    </row>
    <row r="223" spans="3:6">
      <c r="C223" s="136"/>
      <c r="D223" s="136"/>
      <c r="E223" s="136"/>
      <c r="F223" s="136"/>
    </row>
    <row r="224" spans="3:6">
      <c r="C224" s="136"/>
      <c r="D224" s="136"/>
      <c r="E224" s="136"/>
      <c r="F224" s="136"/>
    </row>
    <row r="225" spans="3:6">
      <c r="C225" s="136"/>
      <c r="D225" s="136"/>
      <c r="E225" s="136"/>
      <c r="F225" s="136"/>
    </row>
    <row r="226" spans="3:6">
      <c r="C226" s="136"/>
      <c r="D226" s="136"/>
      <c r="E226" s="136"/>
      <c r="F226" s="136"/>
    </row>
    <row r="227" spans="3:6">
      <c r="C227" s="136"/>
      <c r="D227" s="136"/>
      <c r="E227" s="136"/>
      <c r="F227" s="136"/>
    </row>
    <row r="228" spans="3:6">
      <c r="C228" s="136"/>
      <c r="D228" s="136"/>
      <c r="E228" s="136"/>
      <c r="F228" s="136"/>
    </row>
    <row r="229" spans="3:6">
      <c r="C229" s="136"/>
      <c r="D229" s="136"/>
      <c r="E229" s="136"/>
      <c r="F229" s="136"/>
    </row>
    <row r="230" spans="3:6">
      <c r="C230" s="136"/>
      <c r="D230" s="136"/>
      <c r="E230" s="136"/>
      <c r="F230" s="136"/>
    </row>
    <row r="231" spans="3:6">
      <c r="C231" s="136"/>
      <c r="D231" s="136"/>
      <c r="E231" s="136"/>
      <c r="F231" s="136"/>
    </row>
    <row r="232" spans="3:6">
      <c r="C232" s="136"/>
      <c r="D232" s="136"/>
      <c r="E232" s="136"/>
      <c r="F232" s="136"/>
    </row>
    <row r="233" spans="3:6">
      <c r="C233" s="136"/>
      <c r="D233" s="136"/>
      <c r="E233" s="136"/>
      <c r="F233" s="136"/>
    </row>
    <row r="234" spans="3:6">
      <c r="C234" s="136"/>
      <c r="D234" s="136"/>
      <c r="E234" s="136"/>
      <c r="F234" s="136"/>
    </row>
    <row r="235" spans="3:6">
      <c r="C235" s="136"/>
      <c r="D235" s="136"/>
      <c r="E235" s="136"/>
      <c r="F235" s="136"/>
    </row>
    <row r="236" spans="3:6">
      <c r="C236" s="136"/>
      <c r="D236" s="136"/>
      <c r="E236" s="136"/>
      <c r="F236" s="136"/>
    </row>
    <row r="237" spans="3:6">
      <c r="C237" s="136"/>
      <c r="D237" s="136"/>
      <c r="E237" s="136"/>
      <c r="F237" s="136"/>
    </row>
    <row r="238" spans="3:6">
      <c r="C238" s="136"/>
      <c r="D238" s="136"/>
      <c r="E238" s="136"/>
      <c r="F238" s="136"/>
    </row>
    <row r="239" spans="3:6">
      <c r="C239" s="136"/>
      <c r="D239" s="136"/>
      <c r="E239" s="136"/>
      <c r="F239" s="136"/>
    </row>
    <row r="240" spans="3:6">
      <c r="C240" s="136"/>
      <c r="D240" s="136"/>
      <c r="E240" s="136"/>
      <c r="F240" s="136"/>
    </row>
    <row r="241" spans="3:6">
      <c r="C241" s="136"/>
      <c r="D241" s="136"/>
      <c r="E241" s="136"/>
      <c r="F241" s="136"/>
    </row>
    <row r="242" spans="3:6">
      <c r="C242" s="136"/>
      <c r="D242" s="136"/>
      <c r="E242" s="136"/>
      <c r="F242" s="136"/>
    </row>
    <row r="243" spans="3:6">
      <c r="C243" s="136"/>
      <c r="D243" s="136"/>
      <c r="E243" s="136"/>
      <c r="F243" s="136"/>
    </row>
    <row r="244" spans="3:6">
      <c r="C244" s="136"/>
      <c r="D244" s="136"/>
      <c r="E244" s="136"/>
      <c r="F244" s="136"/>
    </row>
    <row r="245" spans="3:6">
      <c r="C245" s="136"/>
      <c r="D245" s="136"/>
      <c r="E245" s="136"/>
      <c r="F245" s="136"/>
    </row>
    <row r="246" spans="3:6">
      <c r="C246" s="136"/>
      <c r="D246" s="136"/>
      <c r="E246" s="136"/>
      <c r="F246" s="136"/>
    </row>
    <row r="247" spans="3:6">
      <c r="C247" s="136"/>
      <c r="D247" s="136"/>
      <c r="E247" s="136"/>
      <c r="F247" s="136"/>
    </row>
    <row r="248" spans="3:6">
      <c r="C248" s="136"/>
      <c r="D248" s="136"/>
      <c r="E248" s="136"/>
      <c r="F248" s="136"/>
    </row>
    <row r="249" spans="3:6">
      <c r="C249" s="136"/>
      <c r="D249" s="136"/>
      <c r="E249" s="136"/>
      <c r="F249" s="136"/>
    </row>
    <row r="250" spans="3:6">
      <c r="C250" s="136"/>
      <c r="D250" s="136"/>
      <c r="E250" s="136"/>
      <c r="F250" s="136"/>
    </row>
    <row r="251" spans="3:6">
      <c r="C251" s="136"/>
      <c r="D251" s="136"/>
      <c r="E251" s="136"/>
      <c r="F251" s="136"/>
    </row>
    <row r="252" spans="3:6">
      <c r="C252" s="136"/>
      <c r="D252" s="136"/>
      <c r="E252" s="136"/>
      <c r="F252" s="136"/>
    </row>
    <row r="253" spans="3:6">
      <c r="C253" s="136"/>
      <c r="D253" s="136"/>
      <c r="E253" s="136"/>
      <c r="F253" s="136"/>
    </row>
    <row r="254" spans="3:6">
      <c r="C254" s="136"/>
      <c r="D254" s="136"/>
      <c r="E254" s="136"/>
      <c r="F254" s="136"/>
    </row>
    <row r="255" spans="3:6">
      <c r="C255" s="136"/>
      <c r="D255" s="136"/>
      <c r="E255" s="136"/>
      <c r="F255" s="136"/>
    </row>
    <row r="256" spans="3:6">
      <c r="C256" s="136"/>
      <c r="D256" s="136"/>
      <c r="E256" s="136"/>
      <c r="F256" s="136"/>
    </row>
    <row r="257" spans="3:6">
      <c r="C257" s="136"/>
      <c r="D257" s="136"/>
      <c r="E257" s="136"/>
      <c r="F257" s="136"/>
    </row>
    <row r="258" spans="3:6">
      <c r="C258" s="136"/>
      <c r="D258" s="136"/>
      <c r="E258" s="136"/>
      <c r="F258" s="136"/>
    </row>
    <row r="259" spans="3:6">
      <c r="C259" s="136"/>
      <c r="D259" s="136"/>
      <c r="E259" s="136"/>
      <c r="F259" s="136"/>
    </row>
    <row r="260" spans="3:6">
      <c r="C260" s="136"/>
      <c r="D260" s="136"/>
      <c r="E260" s="136"/>
      <c r="F260" s="136"/>
    </row>
    <row r="261" spans="3:6">
      <c r="C261" s="136"/>
      <c r="D261" s="136"/>
      <c r="E261" s="136"/>
      <c r="F261" s="136"/>
    </row>
    <row r="262" spans="3:6">
      <c r="C262" s="136"/>
      <c r="D262" s="136"/>
      <c r="E262" s="136"/>
      <c r="F262" s="136"/>
    </row>
    <row r="263" spans="3:6">
      <c r="C263" s="136"/>
      <c r="D263" s="136"/>
      <c r="E263" s="136"/>
      <c r="F263" s="136"/>
    </row>
    <row r="264" spans="3:6">
      <c r="C264" s="136"/>
      <c r="D264" s="136"/>
      <c r="E264" s="136"/>
      <c r="F264" s="136"/>
    </row>
    <row r="265" spans="3:6">
      <c r="C265" s="136"/>
      <c r="D265" s="136"/>
      <c r="E265" s="136"/>
      <c r="F265" s="136"/>
    </row>
    <row r="266" spans="3:6">
      <c r="C266" s="136"/>
      <c r="D266" s="136"/>
      <c r="E266" s="136"/>
      <c r="F266" s="136"/>
    </row>
    <row r="267" spans="3:6">
      <c r="C267" s="136"/>
      <c r="D267" s="136"/>
      <c r="E267" s="136"/>
      <c r="F267" s="136"/>
    </row>
    <row r="268" spans="3:6">
      <c r="C268" s="136"/>
      <c r="D268" s="136"/>
      <c r="E268" s="136"/>
      <c r="F268" s="136"/>
    </row>
    <row r="269" spans="3:6">
      <c r="C269" s="136"/>
      <c r="D269" s="136"/>
      <c r="E269" s="136"/>
      <c r="F269" s="136"/>
    </row>
    <row r="270" spans="3:6">
      <c r="C270" s="136"/>
      <c r="D270" s="136"/>
      <c r="E270" s="136"/>
      <c r="F270" s="136"/>
    </row>
    <row r="271" spans="3:6">
      <c r="C271" s="136"/>
      <c r="D271" s="136"/>
      <c r="E271" s="136"/>
      <c r="F271" s="136"/>
    </row>
    <row r="272" spans="3:6">
      <c r="C272" s="136"/>
      <c r="D272" s="136"/>
      <c r="E272" s="136"/>
      <c r="F272" s="136"/>
    </row>
    <row r="273" spans="3:6">
      <c r="C273" s="136"/>
      <c r="D273" s="136"/>
      <c r="E273" s="136"/>
      <c r="F273" s="136"/>
    </row>
    <row r="274" spans="3:6">
      <c r="C274" s="136"/>
      <c r="D274" s="136"/>
      <c r="E274" s="136"/>
      <c r="F274" s="136"/>
    </row>
    <row r="275" spans="3:6">
      <c r="C275" s="136"/>
      <c r="D275" s="136"/>
      <c r="E275" s="136"/>
      <c r="F275" s="136"/>
    </row>
    <row r="276" spans="3:6">
      <c r="C276" s="136"/>
      <c r="D276" s="136"/>
      <c r="E276" s="136"/>
      <c r="F276" s="136"/>
    </row>
    <row r="277" spans="3:6">
      <c r="C277" s="136"/>
      <c r="D277" s="136"/>
      <c r="E277" s="136"/>
      <c r="F277" s="136"/>
    </row>
    <row r="278" spans="3:6">
      <c r="C278" s="136"/>
      <c r="D278" s="136"/>
      <c r="E278" s="136"/>
      <c r="F278" s="136"/>
    </row>
    <row r="279" spans="3:6">
      <c r="C279" s="136"/>
      <c r="D279" s="136"/>
      <c r="E279" s="136"/>
      <c r="F279" s="136"/>
    </row>
    <row r="280" spans="3:6">
      <c r="C280" s="136"/>
      <c r="D280" s="136"/>
      <c r="E280" s="136"/>
      <c r="F280" s="136"/>
    </row>
    <row r="281" spans="3:6">
      <c r="C281" s="136"/>
      <c r="D281" s="136"/>
      <c r="E281" s="136"/>
      <c r="F281" s="136"/>
    </row>
    <row r="282" spans="3:6">
      <c r="C282" s="136"/>
      <c r="D282" s="136"/>
      <c r="E282" s="136"/>
      <c r="F282" s="136"/>
    </row>
    <row r="283" spans="3:6">
      <c r="C283" s="136"/>
      <c r="D283" s="136"/>
      <c r="E283" s="136"/>
      <c r="F283" s="136"/>
    </row>
    <row r="284" spans="3:6">
      <c r="C284" s="136"/>
      <c r="D284" s="136"/>
      <c r="E284" s="136"/>
      <c r="F284" s="136"/>
    </row>
    <row r="285" spans="3:6">
      <c r="C285" s="136"/>
      <c r="D285" s="136"/>
      <c r="E285" s="136"/>
      <c r="F285" s="136"/>
    </row>
    <row r="286" spans="3:6">
      <c r="C286" s="136"/>
      <c r="D286" s="136"/>
      <c r="E286" s="136"/>
      <c r="F286" s="136"/>
    </row>
    <row r="287" spans="3:6">
      <c r="C287" s="136"/>
      <c r="D287" s="136"/>
      <c r="E287" s="136"/>
      <c r="F287" s="136"/>
    </row>
    <row r="288" spans="3:6">
      <c r="C288" s="136"/>
      <c r="D288" s="136"/>
      <c r="E288" s="136"/>
      <c r="F288" s="136"/>
    </row>
    <row r="289" spans="3:6">
      <c r="C289" s="136"/>
      <c r="D289" s="136"/>
      <c r="E289" s="136"/>
      <c r="F289" s="136"/>
    </row>
    <row r="290" spans="3:6">
      <c r="C290" s="136"/>
      <c r="D290" s="136"/>
      <c r="E290" s="136"/>
      <c r="F290" s="136"/>
    </row>
    <row r="291" spans="3:6">
      <c r="C291" s="136"/>
      <c r="D291" s="136"/>
      <c r="E291" s="136"/>
      <c r="F291" s="136"/>
    </row>
    <row r="292" spans="3:6">
      <c r="C292" s="136"/>
      <c r="D292" s="136"/>
      <c r="E292" s="136"/>
      <c r="F292" s="136"/>
    </row>
    <row r="293" spans="3:6">
      <c r="C293" s="136"/>
      <c r="D293" s="136"/>
      <c r="E293" s="136"/>
      <c r="F293" s="136"/>
    </row>
    <row r="294" spans="3:6">
      <c r="C294" s="136"/>
      <c r="D294" s="136"/>
      <c r="E294" s="136"/>
      <c r="F294" s="136"/>
    </row>
    <row r="295" spans="3:6">
      <c r="C295" s="136"/>
      <c r="D295" s="136"/>
      <c r="E295" s="136"/>
      <c r="F295" s="136"/>
    </row>
    <row r="296" spans="3:6">
      <c r="C296" s="136"/>
      <c r="D296" s="136"/>
      <c r="E296" s="136"/>
      <c r="F296" s="136"/>
    </row>
    <row r="297" spans="3:6">
      <c r="C297" s="136"/>
      <c r="D297" s="136"/>
      <c r="E297" s="136"/>
      <c r="F297" s="136"/>
    </row>
    <row r="298" spans="3:6">
      <c r="C298" s="136"/>
      <c r="D298" s="136"/>
      <c r="E298" s="136"/>
      <c r="F298" s="136"/>
    </row>
    <row r="299" spans="3:6">
      <c r="C299" s="136"/>
      <c r="D299" s="136"/>
      <c r="E299" s="136"/>
      <c r="F299" s="136"/>
    </row>
    <row r="300" spans="3:6">
      <c r="C300" s="136"/>
      <c r="D300" s="136"/>
      <c r="E300" s="136"/>
      <c r="F300" s="136"/>
    </row>
    <row r="301" spans="3:6">
      <c r="C301" s="136"/>
      <c r="D301" s="136"/>
      <c r="E301" s="136"/>
      <c r="F301" s="136"/>
    </row>
    <row r="302" spans="3:6">
      <c r="C302" s="136"/>
      <c r="D302" s="136"/>
      <c r="E302" s="136"/>
      <c r="F302" s="136"/>
    </row>
    <row r="303" spans="3:6">
      <c r="C303" s="136"/>
      <c r="D303" s="136"/>
      <c r="E303" s="136"/>
      <c r="F303" s="136"/>
    </row>
    <row r="304" spans="3:6">
      <c r="C304" s="136"/>
      <c r="D304" s="136"/>
      <c r="E304" s="136"/>
      <c r="F304" s="136"/>
    </row>
    <row r="305" spans="3:6">
      <c r="C305" s="136"/>
      <c r="D305" s="136"/>
      <c r="E305" s="136"/>
      <c r="F305" s="136"/>
    </row>
    <row r="306" spans="3:6">
      <c r="C306" s="136"/>
      <c r="D306" s="136"/>
      <c r="E306" s="136"/>
      <c r="F306" s="136"/>
    </row>
    <row r="307" spans="3:6">
      <c r="C307" s="136"/>
      <c r="D307" s="136"/>
      <c r="E307" s="136"/>
      <c r="F307" s="136"/>
    </row>
    <row r="308" spans="3:6">
      <c r="C308" s="136"/>
      <c r="D308" s="136"/>
      <c r="E308" s="136"/>
      <c r="F308" s="136"/>
    </row>
    <row r="309" spans="3:6">
      <c r="C309" s="136"/>
      <c r="D309" s="136"/>
      <c r="E309" s="136"/>
      <c r="F309" s="136"/>
    </row>
    <row r="310" spans="3:6">
      <c r="C310" s="136"/>
      <c r="D310" s="136"/>
      <c r="E310" s="136"/>
      <c r="F310" s="136"/>
    </row>
    <row r="311" spans="3:6">
      <c r="C311" s="136"/>
      <c r="D311" s="136"/>
      <c r="E311" s="136"/>
      <c r="F311" s="136"/>
    </row>
    <row r="312" spans="3:6">
      <c r="C312" s="136"/>
      <c r="D312" s="136"/>
      <c r="E312" s="136"/>
      <c r="F312" s="136"/>
    </row>
    <row r="313" spans="3:6">
      <c r="C313" s="136"/>
      <c r="D313" s="136"/>
      <c r="E313" s="136"/>
      <c r="F313" s="136"/>
    </row>
    <row r="314" spans="3:6">
      <c r="C314" s="136"/>
      <c r="D314" s="136"/>
      <c r="E314" s="136"/>
      <c r="F314" s="136"/>
    </row>
    <row r="315" spans="3:6">
      <c r="C315" s="136"/>
      <c r="D315" s="136"/>
      <c r="E315" s="136"/>
      <c r="F315" s="136"/>
    </row>
    <row r="316" spans="3:6">
      <c r="C316" s="136"/>
      <c r="D316" s="136"/>
      <c r="E316" s="136"/>
      <c r="F316" s="136"/>
    </row>
    <row r="317" spans="3:6">
      <c r="C317" s="136"/>
      <c r="D317" s="136"/>
      <c r="E317" s="136"/>
      <c r="F317" s="136"/>
    </row>
    <row r="318" spans="3:6">
      <c r="C318" s="136"/>
      <c r="D318" s="136"/>
      <c r="E318" s="136"/>
      <c r="F318" s="136"/>
    </row>
    <row r="319" spans="3:6">
      <c r="C319" s="136"/>
      <c r="D319" s="136"/>
      <c r="E319" s="136"/>
      <c r="F319" s="136"/>
    </row>
    <row r="320" spans="3:6">
      <c r="C320" s="136"/>
      <c r="D320" s="136"/>
      <c r="E320" s="136"/>
      <c r="F320" s="136"/>
    </row>
    <row r="321" spans="3:6">
      <c r="C321" s="136"/>
      <c r="D321" s="136"/>
      <c r="E321" s="136"/>
      <c r="F321" s="136"/>
    </row>
    <row r="322" spans="3:6">
      <c r="C322" s="136"/>
      <c r="D322" s="136"/>
      <c r="E322" s="136"/>
      <c r="F322" s="136"/>
    </row>
    <row r="323" spans="3:6">
      <c r="C323" s="136"/>
      <c r="D323" s="136"/>
      <c r="E323" s="136"/>
      <c r="F323" s="136"/>
    </row>
    <row r="324" spans="3:6">
      <c r="C324" s="136"/>
      <c r="D324" s="136"/>
      <c r="E324" s="136"/>
      <c r="F324" s="136"/>
    </row>
    <row r="325" spans="3:6">
      <c r="C325" s="136"/>
      <c r="D325" s="136"/>
      <c r="E325" s="136"/>
      <c r="F325" s="136"/>
    </row>
    <row r="326" spans="3:6">
      <c r="C326" s="136"/>
      <c r="D326" s="136"/>
      <c r="E326" s="136"/>
      <c r="F326" s="136"/>
    </row>
    <row r="327" spans="3:6">
      <c r="C327" s="136"/>
      <c r="D327" s="136"/>
      <c r="E327" s="136"/>
      <c r="F327" s="136"/>
    </row>
    <row r="328" spans="3:6">
      <c r="C328" s="136"/>
      <c r="D328" s="136"/>
      <c r="E328" s="136"/>
      <c r="F328" s="136"/>
    </row>
    <row r="329" spans="3:6">
      <c r="C329" s="136"/>
      <c r="D329" s="136"/>
      <c r="E329" s="136"/>
      <c r="F329" s="136"/>
    </row>
    <row r="330" spans="3:6">
      <c r="C330" s="136"/>
      <c r="D330" s="136"/>
      <c r="E330" s="136"/>
      <c r="F330" s="136"/>
    </row>
    <row r="331" spans="3:6">
      <c r="C331" s="136"/>
      <c r="D331" s="136"/>
      <c r="E331" s="136"/>
      <c r="F331" s="136"/>
    </row>
    <row r="332" spans="3:6">
      <c r="C332" s="136"/>
      <c r="D332" s="136"/>
      <c r="E332" s="136"/>
      <c r="F332" s="136"/>
    </row>
    <row r="333" spans="3:6">
      <c r="C333" s="136"/>
      <c r="D333" s="136"/>
      <c r="E333" s="136"/>
      <c r="F333" s="136"/>
    </row>
    <row r="334" spans="3:6">
      <c r="C334" s="136"/>
      <c r="D334" s="136"/>
      <c r="E334" s="136"/>
      <c r="F334" s="136"/>
    </row>
    <row r="335" spans="3:6">
      <c r="C335" s="136"/>
      <c r="D335" s="136"/>
      <c r="E335" s="136"/>
      <c r="F335" s="136"/>
    </row>
    <row r="336" spans="3:6">
      <c r="C336" s="136"/>
      <c r="D336" s="136"/>
      <c r="E336" s="136"/>
      <c r="F336" s="136"/>
    </row>
    <row r="337" spans="3:6">
      <c r="C337" s="136"/>
      <c r="D337" s="136"/>
      <c r="E337" s="136"/>
      <c r="F337" s="136"/>
    </row>
    <row r="338" spans="3:6">
      <c r="C338" s="136"/>
      <c r="D338" s="136"/>
      <c r="E338" s="136"/>
      <c r="F338" s="136"/>
    </row>
    <row r="339" spans="3:6">
      <c r="C339" s="136"/>
      <c r="D339" s="136"/>
      <c r="E339" s="136"/>
      <c r="F339" s="136"/>
    </row>
    <row r="340" spans="3:6">
      <c r="C340" s="136"/>
      <c r="D340" s="136"/>
      <c r="E340" s="136"/>
      <c r="F340" s="136"/>
    </row>
    <row r="341" spans="3:6">
      <c r="C341" s="136"/>
      <c r="D341" s="136"/>
      <c r="E341" s="136"/>
      <c r="F341" s="136"/>
    </row>
    <row r="342" spans="3:6">
      <c r="C342" s="136"/>
      <c r="D342" s="136"/>
      <c r="E342" s="136"/>
      <c r="F342" s="136"/>
    </row>
    <row r="343" spans="3:6">
      <c r="C343" s="136"/>
      <c r="D343" s="136"/>
      <c r="E343" s="136"/>
      <c r="F343" s="136"/>
    </row>
    <row r="344" spans="3:6">
      <c r="C344" s="136"/>
      <c r="D344" s="136"/>
      <c r="E344" s="136"/>
      <c r="F344" s="136"/>
    </row>
    <row r="345" spans="3:6">
      <c r="C345" s="136"/>
      <c r="D345" s="136"/>
      <c r="E345" s="136"/>
      <c r="F345" s="136"/>
    </row>
    <row r="346" spans="3:6">
      <c r="C346" s="136"/>
      <c r="D346" s="136"/>
      <c r="E346" s="136"/>
      <c r="F346" s="136"/>
    </row>
    <row r="347" spans="3:6">
      <c r="C347" s="136"/>
      <c r="D347" s="136"/>
      <c r="E347" s="136"/>
      <c r="F347" s="136"/>
    </row>
    <row r="348" spans="3:6">
      <c r="C348" s="136"/>
      <c r="D348" s="136"/>
      <c r="E348" s="136"/>
      <c r="F348" s="136"/>
    </row>
    <row r="349" spans="3:6">
      <c r="C349" s="136"/>
      <c r="D349" s="136"/>
      <c r="E349" s="136"/>
      <c r="F349" s="136"/>
    </row>
    <row r="350" spans="3:6">
      <c r="C350" s="136"/>
      <c r="D350" s="136"/>
      <c r="E350" s="136"/>
      <c r="F350" s="136"/>
    </row>
    <row r="351" spans="3:6">
      <c r="C351" s="136"/>
      <c r="D351" s="136"/>
      <c r="E351" s="136"/>
      <c r="F351" s="136"/>
    </row>
    <row r="352" spans="3:6">
      <c r="C352" s="136"/>
      <c r="D352" s="136"/>
      <c r="E352" s="136"/>
      <c r="F352" s="136"/>
    </row>
    <row r="353" spans="3:6">
      <c r="C353" s="136"/>
      <c r="D353" s="136"/>
      <c r="E353" s="136"/>
      <c r="F353" s="136"/>
    </row>
    <row r="354" spans="3:6">
      <c r="C354" s="136"/>
      <c r="D354" s="136"/>
      <c r="E354" s="136"/>
      <c r="F354" s="136"/>
    </row>
    <row r="355" spans="3:6">
      <c r="C355" s="136"/>
      <c r="D355" s="136"/>
      <c r="E355" s="136"/>
      <c r="F355" s="136"/>
    </row>
    <row r="356" spans="3:6">
      <c r="C356" s="136"/>
      <c r="D356" s="136"/>
      <c r="E356" s="136"/>
      <c r="F356" s="136"/>
    </row>
    <row r="357" spans="3:6">
      <c r="C357" s="136"/>
      <c r="D357" s="136"/>
      <c r="E357" s="136"/>
      <c r="F357" s="136"/>
    </row>
    <row r="358" spans="3:6">
      <c r="C358" s="136"/>
      <c r="D358" s="136"/>
      <c r="E358" s="136"/>
      <c r="F358" s="136"/>
    </row>
    <row r="359" spans="3:6">
      <c r="C359" s="136"/>
      <c r="D359" s="136"/>
      <c r="E359" s="136"/>
      <c r="F359" s="136"/>
    </row>
    <row r="360" spans="3:6">
      <c r="C360" s="136"/>
      <c r="D360" s="136"/>
      <c r="E360" s="136"/>
      <c r="F360" s="136"/>
    </row>
    <row r="361" spans="3:6">
      <c r="C361" s="136"/>
      <c r="D361" s="136"/>
      <c r="E361" s="136"/>
      <c r="F361" s="136"/>
    </row>
    <row r="362" spans="3:6">
      <c r="C362" s="136"/>
      <c r="D362" s="136"/>
      <c r="E362" s="136"/>
      <c r="F362" s="136"/>
    </row>
    <row r="363" spans="3:6">
      <c r="C363" s="136"/>
      <c r="D363" s="136"/>
      <c r="E363" s="136"/>
      <c r="F363" s="136"/>
    </row>
    <row r="364" spans="3:6">
      <c r="C364" s="136"/>
      <c r="D364" s="136"/>
      <c r="E364" s="136"/>
      <c r="F364" s="136"/>
    </row>
    <row r="365" spans="3:6">
      <c r="C365" s="136"/>
      <c r="D365" s="136"/>
      <c r="E365" s="136"/>
      <c r="F365" s="136"/>
    </row>
    <row r="366" spans="3:6">
      <c r="C366" s="136"/>
      <c r="D366" s="136"/>
      <c r="E366" s="136"/>
      <c r="F366" s="136"/>
    </row>
    <row r="367" spans="3:6">
      <c r="C367" s="136"/>
      <c r="D367" s="136"/>
      <c r="E367" s="136"/>
      <c r="F367" s="136"/>
    </row>
    <row r="368" spans="3:6">
      <c r="C368" s="136"/>
      <c r="D368" s="136"/>
      <c r="E368" s="136"/>
      <c r="F368" s="136"/>
    </row>
    <row r="369" spans="3:6">
      <c r="C369" s="136"/>
      <c r="D369" s="136"/>
      <c r="E369" s="136"/>
      <c r="F369" s="136"/>
    </row>
    <row r="370" spans="3:6">
      <c r="C370" s="136"/>
      <c r="D370" s="136"/>
      <c r="E370" s="136"/>
      <c r="F370" s="136"/>
    </row>
    <row r="371" spans="3:6">
      <c r="C371" s="136"/>
      <c r="D371" s="136"/>
      <c r="E371" s="136"/>
      <c r="F371" s="136"/>
    </row>
    <row r="372" spans="3:6">
      <c r="C372" s="136"/>
      <c r="D372" s="136"/>
      <c r="E372" s="136"/>
      <c r="F372" s="136"/>
    </row>
    <row r="373" spans="3:6">
      <c r="C373" s="136"/>
      <c r="D373" s="136"/>
      <c r="E373" s="136"/>
      <c r="F373" s="136"/>
    </row>
    <row r="374" spans="3:6">
      <c r="C374" s="136"/>
      <c r="D374" s="136"/>
      <c r="E374" s="136"/>
      <c r="F374" s="136"/>
    </row>
    <row r="375" spans="3:6">
      <c r="C375" s="136"/>
      <c r="D375" s="136"/>
      <c r="E375" s="136"/>
      <c r="F375" s="136"/>
    </row>
    <row r="376" spans="3:6">
      <c r="C376" s="136"/>
      <c r="D376" s="136"/>
      <c r="E376" s="136"/>
      <c r="F376" s="136"/>
    </row>
    <row r="377" spans="3:6">
      <c r="C377" s="136"/>
      <c r="D377" s="136"/>
      <c r="E377" s="136"/>
      <c r="F377" s="136"/>
    </row>
    <row r="378" spans="3:6">
      <c r="C378" s="136"/>
      <c r="D378" s="136"/>
      <c r="E378" s="136"/>
      <c r="F378" s="136"/>
    </row>
    <row r="379" spans="3:6">
      <c r="C379" s="136"/>
      <c r="D379" s="136"/>
      <c r="E379" s="136"/>
      <c r="F379" s="136"/>
    </row>
    <row r="380" spans="3:6">
      <c r="C380" s="136"/>
      <c r="D380" s="136"/>
      <c r="E380" s="136"/>
      <c r="F380" s="136"/>
    </row>
    <row r="381" spans="3:6">
      <c r="C381" s="136"/>
      <c r="D381" s="136"/>
      <c r="E381" s="136"/>
      <c r="F381" s="136"/>
    </row>
    <row r="382" spans="3:6">
      <c r="C382" s="136"/>
      <c r="D382" s="136"/>
      <c r="E382" s="136"/>
      <c r="F382" s="136"/>
    </row>
    <row r="383" spans="3:6">
      <c r="C383" s="136"/>
      <c r="D383" s="136"/>
      <c r="E383" s="136"/>
      <c r="F383" s="136"/>
    </row>
    <row r="384" spans="3:6">
      <c r="C384" s="136"/>
      <c r="D384" s="136"/>
      <c r="E384" s="136"/>
      <c r="F384" s="136"/>
    </row>
    <row r="385" spans="3:6">
      <c r="C385" s="136"/>
      <c r="D385" s="136"/>
      <c r="E385" s="136"/>
      <c r="F385" s="136"/>
    </row>
    <row r="386" spans="3:6">
      <c r="C386" s="136"/>
      <c r="D386" s="136"/>
      <c r="E386" s="136"/>
      <c r="F386" s="136"/>
    </row>
    <row r="387" spans="3:6">
      <c r="C387" s="136"/>
      <c r="D387" s="136"/>
      <c r="E387" s="136"/>
      <c r="F387" s="136"/>
    </row>
    <row r="388" spans="3:6">
      <c r="C388" s="136"/>
      <c r="D388" s="136"/>
      <c r="E388" s="136"/>
      <c r="F388" s="136"/>
    </row>
    <row r="389" spans="3:6">
      <c r="C389" s="136"/>
      <c r="D389" s="136"/>
      <c r="E389" s="136"/>
      <c r="F389" s="136"/>
    </row>
    <row r="390" spans="3:6">
      <c r="C390" s="136"/>
      <c r="D390" s="136"/>
      <c r="E390" s="136"/>
      <c r="F390" s="136"/>
    </row>
    <row r="391" spans="3:6">
      <c r="C391" s="136"/>
      <c r="D391" s="136"/>
      <c r="E391" s="136"/>
      <c r="F391" s="136"/>
    </row>
    <row r="392" spans="3:6">
      <c r="C392" s="136"/>
      <c r="D392" s="136"/>
      <c r="E392" s="136"/>
      <c r="F392" s="136"/>
    </row>
    <row r="393" spans="3:6">
      <c r="C393" s="136"/>
      <c r="D393" s="136"/>
      <c r="E393" s="136"/>
      <c r="F393" s="136"/>
    </row>
    <row r="394" spans="3:6">
      <c r="C394" s="136"/>
      <c r="D394" s="136"/>
      <c r="E394" s="136"/>
      <c r="F394" s="136"/>
    </row>
    <row r="395" spans="3:6">
      <c r="C395" s="136"/>
      <c r="D395" s="136"/>
      <c r="E395" s="136"/>
      <c r="F395" s="136"/>
    </row>
    <row r="396" spans="3:6">
      <c r="C396" s="136"/>
      <c r="D396" s="136"/>
      <c r="E396" s="136"/>
      <c r="F396" s="136"/>
    </row>
    <row r="397" spans="3:6">
      <c r="C397" s="136"/>
      <c r="D397" s="136"/>
      <c r="E397" s="136"/>
      <c r="F397" s="136"/>
    </row>
    <row r="398" spans="3:6">
      <c r="C398" s="136"/>
      <c r="D398" s="136"/>
      <c r="E398" s="136"/>
      <c r="F398" s="136"/>
    </row>
    <row r="399" spans="3:6">
      <c r="C399" s="136"/>
      <c r="D399" s="136"/>
      <c r="E399" s="136"/>
      <c r="F399" s="136"/>
    </row>
    <row r="400" spans="3:6">
      <c r="C400" s="136"/>
      <c r="D400" s="136"/>
      <c r="E400" s="136"/>
      <c r="F400" s="136"/>
    </row>
    <row r="401" spans="3:6">
      <c r="C401" s="136"/>
      <c r="D401" s="136"/>
      <c r="E401" s="136"/>
      <c r="F401" s="136"/>
    </row>
    <row r="402" spans="3:6">
      <c r="C402" s="136"/>
      <c r="D402" s="136"/>
      <c r="E402" s="136"/>
      <c r="F402" s="136"/>
    </row>
    <row r="403" spans="3:6">
      <c r="C403" s="136"/>
      <c r="D403" s="136"/>
      <c r="E403" s="136"/>
      <c r="F403" s="136"/>
    </row>
    <row r="404" spans="3:6">
      <c r="C404" s="136"/>
      <c r="D404" s="136"/>
      <c r="E404" s="136"/>
      <c r="F404" s="136"/>
    </row>
    <row r="405" spans="3:6">
      <c r="C405" s="136"/>
      <c r="D405" s="136"/>
      <c r="E405" s="136"/>
      <c r="F405" s="136"/>
    </row>
    <row r="406" spans="3:6">
      <c r="C406" s="136"/>
      <c r="D406" s="136"/>
      <c r="E406" s="136"/>
      <c r="F406" s="136"/>
    </row>
    <row r="407" spans="3:6">
      <c r="C407" s="136"/>
      <c r="D407" s="136"/>
      <c r="E407" s="136"/>
      <c r="F407" s="136"/>
    </row>
    <row r="408" spans="3:6">
      <c r="C408" s="136"/>
      <c r="D408" s="136"/>
      <c r="E408" s="136"/>
      <c r="F408" s="136"/>
    </row>
    <row r="409" spans="3:6">
      <c r="C409" s="136"/>
      <c r="D409" s="136"/>
      <c r="E409" s="136"/>
      <c r="F409" s="136"/>
    </row>
    <row r="410" spans="3:6">
      <c r="C410" s="136"/>
      <c r="D410" s="136"/>
      <c r="E410" s="136"/>
      <c r="F410" s="136"/>
    </row>
    <row r="411" spans="3:6">
      <c r="C411" s="136"/>
      <c r="D411" s="136"/>
      <c r="E411" s="136"/>
      <c r="F411" s="136"/>
    </row>
    <row r="412" spans="3:6">
      <c r="C412" s="136"/>
      <c r="D412" s="136"/>
      <c r="E412" s="136"/>
      <c r="F412" s="136"/>
    </row>
    <row r="413" spans="3:6">
      <c r="C413" s="136"/>
      <c r="D413" s="136"/>
      <c r="E413" s="136"/>
      <c r="F413" s="136"/>
    </row>
    <row r="414" spans="3:6">
      <c r="C414" s="136"/>
      <c r="D414" s="136"/>
      <c r="E414" s="136"/>
      <c r="F414" s="136"/>
    </row>
    <row r="415" spans="3:6">
      <c r="C415" s="136"/>
      <c r="D415" s="136"/>
      <c r="E415" s="136"/>
      <c r="F415" s="136"/>
    </row>
    <row r="416" spans="3:6">
      <c r="C416" s="136"/>
      <c r="D416" s="136"/>
      <c r="E416" s="136"/>
      <c r="F416" s="136"/>
    </row>
    <row r="417" spans="3:6">
      <c r="C417" s="136"/>
      <c r="D417" s="136"/>
      <c r="E417" s="136"/>
      <c r="F417" s="136"/>
    </row>
    <row r="418" spans="3:6">
      <c r="C418" s="136"/>
      <c r="D418" s="136"/>
      <c r="E418" s="136"/>
      <c r="F418" s="136"/>
    </row>
    <row r="419" spans="3:6">
      <c r="C419" s="136"/>
      <c r="D419" s="136"/>
      <c r="E419" s="136"/>
      <c r="F419" s="136"/>
    </row>
    <row r="420" spans="3:6">
      <c r="C420" s="136"/>
      <c r="D420" s="136"/>
      <c r="E420" s="136"/>
      <c r="F420" s="136"/>
    </row>
    <row r="421" spans="3:6">
      <c r="C421" s="136"/>
      <c r="D421" s="136"/>
      <c r="E421" s="136"/>
      <c r="F421" s="136"/>
    </row>
    <row r="422" spans="3:6">
      <c r="C422" s="136"/>
      <c r="D422" s="136"/>
      <c r="E422" s="136"/>
      <c r="F422" s="136"/>
    </row>
    <row r="423" spans="3:6">
      <c r="C423" s="136"/>
      <c r="D423" s="136"/>
      <c r="E423" s="136"/>
      <c r="F423" s="136"/>
    </row>
    <row r="424" spans="3:6">
      <c r="C424" s="136"/>
      <c r="D424" s="136"/>
      <c r="E424" s="136"/>
      <c r="F424" s="136"/>
    </row>
    <row r="425" spans="3:6">
      <c r="C425" s="136"/>
      <c r="D425" s="136"/>
      <c r="E425" s="136"/>
      <c r="F425" s="136"/>
    </row>
    <row r="426" spans="3:6">
      <c r="C426" s="136"/>
      <c r="D426" s="136"/>
      <c r="E426" s="136"/>
      <c r="F426" s="136"/>
    </row>
    <row r="427" spans="3:6">
      <c r="C427" s="136"/>
      <c r="D427" s="136"/>
      <c r="E427" s="136"/>
      <c r="F427" s="136"/>
    </row>
    <row r="428" spans="3:6">
      <c r="C428" s="136"/>
      <c r="D428" s="136"/>
      <c r="E428" s="136"/>
      <c r="F428" s="136"/>
    </row>
    <row r="429" spans="3:6">
      <c r="C429" s="136"/>
      <c r="D429" s="136"/>
      <c r="E429" s="136"/>
      <c r="F429" s="136"/>
    </row>
    <row r="430" spans="3:6">
      <c r="C430" s="136"/>
      <c r="D430" s="136"/>
      <c r="E430" s="136"/>
      <c r="F430" s="136"/>
    </row>
    <row r="431" spans="3:6">
      <c r="C431" s="136"/>
      <c r="D431" s="136"/>
      <c r="E431" s="136"/>
      <c r="F431" s="136"/>
    </row>
    <row r="432" spans="3:6">
      <c r="C432" s="136"/>
      <c r="D432" s="136"/>
      <c r="E432" s="136"/>
      <c r="F432" s="136"/>
    </row>
    <row r="433" spans="3:6">
      <c r="C433" s="136"/>
      <c r="D433" s="136"/>
      <c r="E433" s="136"/>
      <c r="F433" s="136"/>
    </row>
    <row r="434" spans="3:6">
      <c r="C434" s="136"/>
      <c r="D434" s="136"/>
      <c r="E434" s="136"/>
      <c r="F434" s="136"/>
    </row>
    <row r="435" spans="3:6">
      <c r="C435" s="136"/>
      <c r="D435" s="136"/>
      <c r="E435" s="136"/>
      <c r="F435" s="136"/>
    </row>
    <row r="436" spans="3:6">
      <c r="C436" s="136"/>
      <c r="D436" s="136"/>
      <c r="E436" s="136"/>
      <c r="F436" s="136"/>
    </row>
    <row r="437" spans="3:6">
      <c r="C437" s="136"/>
      <c r="D437" s="136"/>
      <c r="E437" s="136"/>
      <c r="F437" s="136"/>
    </row>
    <row r="438" spans="3:6">
      <c r="C438" s="136"/>
      <c r="D438" s="136"/>
      <c r="E438" s="136"/>
      <c r="F438" s="136"/>
    </row>
    <row r="439" spans="3:6">
      <c r="C439" s="136"/>
      <c r="D439" s="136"/>
      <c r="E439" s="136"/>
      <c r="F439" s="136"/>
    </row>
    <row r="440" spans="3:6">
      <c r="C440" s="136"/>
      <c r="D440" s="136"/>
      <c r="E440" s="136"/>
      <c r="F440" s="136"/>
    </row>
    <row r="441" spans="3:6">
      <c r="C441" s="136"/>
      <c r="D441" s="136"/>
      <c r="E441" s="136"/>
      <c r="F441" s="136"/>
    </row>
    <row r="442" spans="3:6">
      <c r="C442" s="136"/>
      <c r="D442" s="136"/>
      <c r="E442" s="136"/>
      <c r="F442" s="136"/>
    </row>
    <row r="443" spans="3:6">
      <c r="C443" s="136"/>
      <c r="D443" s="136"/>
      <c r="E443" s="136"/>
      <c r="F443" s="136"/>
    </row>
    <row r="444" spans="3:6">
      <c r="C444" s="136"/>
      <c r="D444" s="136"/>
      <c r="E444" s="136"/>
      <c r="F444" s="136"/>
    </row>
    <row r="445" spans="3:6">
      <c r="C445" s="136"/>
      <c r="D445" s="136"/>
      <c r="E445" s="136"/>
      <c r="F445" s="136"/>
    </row>
    <row r="446" spans="3:6">
      <c r="C446" s="136"/>
      <c r="D446" s="136"/>
      <c r="E446" s="136"/>
      <c r="F446" s="136"/>
    </row>
    <row r="447" spans="3:6">
      <c r="C447" s="136"/>
      <c r="D447" s="136"/>
      <c r="E447" s="136"/>
      <c r="F447" s="136"/>
    </row>
    <row r="448" spans="3:6">
      <c r="C448" s="136"/>
      <c r="D448" s="136"/>
      <c r="E448" s="136"/>
      <c r="F448" s="136"/>
    </row>
    <row r="449" spans="3:6">
      <c r="C449" s="136"/>
      <c r="D449" s="136"/>
      <c r="E449" s="136"/>
      <c r="F449" s="136"/>
    </row>
    <row r="450" spans="3:6">
      <c r="C450" s="136"/>
      <c r="D450" s="136"/>
      <c r="E450" s="136"/>
      <c r="F450" s="136"/>
    </row>
    <row r="451" spans="3:6">
      <c r="C451" s="136"/>
      <c r="D451" s="136"/>
      <c r="E451" s="136"/>
      <c r="F451" s="136"/>
    </row>
    <row r="452" spans="3:6">
      <c r="C452" s="136"/>
      <c r="D452" s="136"/>
      <c r="E452" s="136"/>
      <c r="F452" s="136"/>
    </row>
    <row r="453" spans="3:6">
      <c r="C453" s="136"/>
      <c r="D453" s="136"/>
      <c r="E453" s="136"/>
      <c r="F453" s="136"/>
    </row>
    <row r="454" spans="3:6">
      <c r="C454" s="136"/>
      <c r="D454" s="136"/>
      <c r="E454" s="136"/>
      <c r="F454" s="136"/>
    </row>
    <row r="455" spans="3:6">
      <c r="C455" s="136"/>
      <c r="D455" s="136"/>
      <c r="E455" s="136"/>
      <c r="F455" s="136"/>
    </row>
    <row r="456" spans="3:6">
      <c r="C456" s="136"/>
      <c r="D456" s="136"/>
      <c r="E456" s="136"/>
      <c r="F456" s="136"/>
    </row>
    <row r="457" spans="3:6">
      <c r="C457" s="136"/>
      <c r="D457" s="136"/>
      <c r="E457" s="136"/>
      <c r="F457" s="136"/>
    </row>
    <row r="458" spans="3:6">
      <c r="C458" s="136"/>
      <c r="D458" s="136"/>
      <c r="E458" s="136"/>
      <c r="F458" s="136"/>
    </row>
    <row r="459" spans="3:6">
      <c r="C459" s="136"/>
      <c r="D459" s="136"/>
      <c r="E459" s="136"/>
      <c r="F459" s="136"/>
    </row>
    <row r="460" spans="3:6">
      <c r="C460" s="136"/>
      <c r="D460" s="136"/>
      <c r="E460" s="136"/>
      <c r="F460" s="136"/>
    </row>
    <row r="461" spans="3:6">
      <c r="C461" s="136"/>
      <c r="D461" s="136"/>
      <c r="E461" s="136"/>
      <c r="F461" s="136"/>
    </row>
    <row r="462" spans="3:6">
      <c r="C462" s="136"/>
      <c r="D462" s="136"/>
      <c r="E462" s="136"/>
      <c r="F462" s="136"/>
    </row>
    <row r="463" spans="3:6">
      <c r="C463" s="136"/>
      <c r="D463" s="136"/>
      <c r="E463" s="136"/>
      <c r="F463" s="136"/>
    </row>
    <row r="464" spans="3:6">
      <c r="C464" s="136"/>
      <c r="D464" s="136"/>
      <c r="E464" s="136"/>
      <c r="F464" s="136"/>
    </row>
    <row r="465" spans="3:6">
      <c r="C465" s="136"/>
      <c r="D465" s="136"/>
      <c r="E465" s="136"/>
      <c r="F465" s="136"/>
    </row>
    <row r="466" spans="3:6">
      <c r="C466" s="136"/>
      <c r="D466" s="136"/>
      <c r="E466" s="136"/>
      <c r="F466" s="136"/>
    </row>
    <row r="467" spans="3:6">
      <c r="C467" s="136"/>
      <c r="D467" s="136"/>
      <c r="E467" s="136"/>
      <c r="F467" s="136"/>
    </row>
    <row r="468" spans="3:6">
      <c r="C468" s="136"/>
      <c r="D468" s="136"/>
      <c r="E468" s="136"/>
      <c r="F468" s="136"/>
    </row>
    <row r="469" spans="3:6">
      <c r="C469" s="136"/>
      <c r="D469" s="136"/>
      <c r="E469" s="136"/>
      <c r="F469" s="136"/>
    </row>
    <row r="470" spans="3:6">
      <c r="C470" s="136"/>
      <c r="D470" s="136"/>
      <c r="E470" s="136"/>
      <c r="F470" s="136"/>
    </row>
    <row r="471" spans="3:6">
      <c r="C471" s="136"/>
      <c r="D471" s="136"/>
      <c r="E471" s="136"/>
      <c r="F471" s="136"/>
    </row>
    <row r="472" spans="3:6">
      <c r="C472" s="136"/>
      <c r="D472" s="136"/>
      <c r="E472" s="136"/>
      <c r="F472" s="136"/>
    </row>
    <row r="473" spans="3:6">
      <c r="C473" s="136"/>
      <c r="D473" s="136"/>
      <c r="E473" s="136"/>
      <c r="F473" s="136"/>
    </row>
    <row r="474" spans="3:6">
      <c r="C474" s="136"/>
      <c r="D474" s="136"/>
      <c r="E474" s="136"/>
      <c r="F474" s="136"/>
    </row>
    <row r="475" spans="3:6">
      <c r="C475" s="136"/>
      <c r="D475" s="136"/>
      <c r="E475" s="136"/>
      <c r="F475" s="136"/>
    </row>
    <row r="476" spans="3:6">
      <c r="C476" s="136"/>
      <c r="D476" s="136"/>
      <c r="E476" s="136"/>
      <c r="F476" s="136"/>
    </row>
    <row r="477" spans="3:6">
      <c r="C477" s="136"/>
      <c r="D477" s="136"/>
      <c r="E477" s="136"/>
      <c r="F477" s="136"/>
    </row>
    <row r="478" spans="3:6">
      <c r="C478" s="136"/>
      <c r="D478" s="136"/>
      <c r="E478" s="136"/>
      <c r="F478" s="136"/>
    </row>
    <row r="479" spans="3:6">
      <c r="C479" s="136"/>
      <c r="D479" s="136"/>
      <c r="E479" s="136"/>
      <c r="F479" s="136"/>
    </row>
    <row r="480" spans="3:6">
      <c r="C480" s="136"/>
      <c r="D480" s="136"/>
      <c r="E480" s="136"/>
      <c r="F480" s="136"/>
    </row>
    <row r="481" spans="3:6">
      <c r="C481" s="136"/>
      <c r="D481" s="136"/>
      <c r="E481" s="136"/>
      <c r="F481" s="136"/>
    </row>
    <row r="482" spans="3:6">
      <c r="C482" s="136"/>
      <c r="D482" s="136"/>
      <c r="E482" s="136"/>
      <c r="F482" s="136"/>
    </row>
    <row r="483" spans="3:6">
      <c r="C483" s="136"/>
      <c r="D483" s="136"/>
      <c r="E483" s="136"/>
      <c r="F483" s="136"/>
    </row>
    <row r="484" spans="3:6">
      <c r="C484" s="136"/>
      <c r="D484" s="136"/>
      <c r="E484" s="136"/>
      <c r="F484" s="136"/>
    </row>
    <row r="485" spans="3:6">
      <c r="C485" s="136"/>
      <c r="D485" s="136"/>
      <c r="E485" s="136"/>
      <c r="F485" s="136"/>
    </row>
    <row r="486" spans="3:6">
      <c r="C486" s="136"/>
      <c r="D486" s="136"/>
      <c r="E486" s="136"/>
      <c r="F486" s="136"/>
    </row>
    <row r="487" spans="3:6">
      <c r="C487" s="136"/>
      <c r="D487" s="136"/>
      <c r="E487" s="136"/>
      <c r="F487" s="136"/>
    </row>
    <row r="488" spans="3:6">
      <c r="C488" s="136"/>
      <c r="D488" s="136"/>
      <c r="E488" s="136"/>
      <c r="F488" s="136"/>
    </row>
    <row r="489" spans="3:6">
      <c r="C489" s="136"/>
      <c r="D489" s="136"/>
      <c r="E489" s="136"/>
      <c r="F489" s="136"/>
    </row>
    <row r="490" spans="3:6">
      <c r="C490" s="136"/>
      <c r="D490" s="136"/>
      <c r="E490" s="136"/>
      <c r="F490" s="136"/>
    </row>
    <row r="491" spans="3:6">
      <c r="C491" s="136"/>
      <c r="D491" s="136"/>
      <c r="E491" s="136"/>
      <c r="F491" s="136"/>
    </row>
    <row r="492" spans="3:6">
      <c r="C492" s="136"/>
      <c r="D492" s="136"/>
      <c r="E492" s="136"/>
      <c r="F492" s="136"/>
    </row>
    <row r="493" spans="3:6">
      <c r="C493" s="136"/>
      <c r="D493" s="136"/>
      <c r="E493" s="136"/>
      <c r="F493" s="136"/>
    </row>
    <row r="494" spans="3:6">
      <c r="C494" s="136"/>
      <c r="D494" s="136"/>
      <c r="E494" s="136"/>
      <c r="F494" s="136"/>
    </row>
    <row r="495" spans="3:6">
      <c r="C495" s="136"/>
      <c r="D495" s="136"/>
      <c r="E495" s="136"/>
      <c r="F495" s="136"/>
    </row>
    <row r="496" spans="3:6">
      <c r="C496" s="136"/>
      <c r="D496" s="136"/>
      <c r="E496" s="136"/>
      <c r="F496" s="136"/>
    </row>
    <row r="497" spans="3:6">
      <c r="C497" s="136"/>
      <c r="D497" s="136"/>
      <c r="E497" s="136"/>
      <c r="F497" s="136"/>
    </row>
    <row r="498" spans="3:6">
      <c r="C498" s="136"/>
      <c r="D498" s="136"/>
      <c r="E498" s="136"/>
      <c r="F498" s="136"/>
    </row>
    <row r="499" spans="3:6">
      <c r="C499" s="136"/>
      <c r="D499" s="136"/>
      <c r="E499" s="136"/>
      <c r="F499" s="136"/>
    </row>
    <row r="500" spans="3:6">
      <c r="C500" s="136"/>
      <c r="D500" s="136"/>
      <c r="E500" s="136"/>
      <c r="F500" s="136"/>
    </row>
    <row r="501" spans="3:6">
      <c r="C501" s="136"/>
      <c r="D501" s="136"/>
      <c r="E501" s="136"/>
      <c r="F501" s="136"/>
    </row>
    <row r="502" spans="3:6">
      <c r="C502" s="136"/>
      <c r="D502" s="136"/>
      <c r="E502" s="136"/>
      <c r="F502" s="136"/>
    </row>
    <row r="503" spans="3:6">
      <c r="C503" s="136"/>
      <c r="D503" s="136"/>
      <c r="E503" s="136"/>
      <c r="F503" s="136"/>
    </row>
    <row r="504" spans="3:6">
      <c r="C504" s="136"/>
      <c r="D504" s="136"/>
      <c r="E504" s="136"/>
      <c r="F504" s="136"/>
    </row>
    <row r="505" spans="3:6">
      <c r="C505" s="136"/>
      <c r="D505" s="136"/>
      <c r="E505" s="136"/>
      <c r="F505" s="136"/>
    </row>
    <row r="506" spans="3:6">
      <c r="C506" s="136"/>
      <c r="D506" s="136"/>
      <c r="E506" s="136"/>
      <c r="F506" s="136"/>
    </row>
    <row r="507" spans="3:6">
      <c r="C507" s="136"/>
      <c r="D507" s="136"/>
      <c r="E507" s="136"/>
      <c r="F507" s="136"/>
    </row>
    <row r="508" spans="3:6">
      <c r="C508" s="136"/>
      <c r="D508" s="136"/>
      <c r="E508" s="136"/>
      <c r="F508" s="136"/>
    </row>
    <row r="509" spans="3:6">
      <c r="C509" s="136"/>
      <c r="D509" s="136"/>
      <c r="E509" s="136"/>
      <c r="F509" s="136"/>
    </row>
    <row r="510" spans="3:6">
      <c r="C510" s="136"/>
      <c r="D510" s="136"/>
      <c r="E510" s="136"/>
      <c r="F510" s="136"/>
    </row>
    <row r="511" spans="3:6">
      <c r="C511" s="136"/>
      <c r="D511" s="136"/>
      <c r="E511" s="136"/>
      <c r="F511" s="136"/>
    </row>
    <row r="512" spans="3:6">
      <c r="C512" s="136"/>
      <c r="D512" s="136"/>
      <c r="E512" s="136"/>
      <c r="F512" s="136"/>
    </row>
    <row r="513" spans="3:6">
      <c r="C513" s="136"/>
      <c r="D513" s="136"/>
      <c r="E513" s="136"/>
      <c r="F513" s="136"/>
    </row>
    <row r="514" spans="3:6">
      <c r="C514" s="136"/>
      <c r="D514" s="136"/>
      <c r="E514" s="136"/>
      <c r="F514" s="136"/>
    </row>
    <row r="515" spans="3:6">
      <c r="C515" s="136"/>
      <c r="D515" s="136"/>
      <c r="E515" s="136"/>
      <c r="F515" s="136"/>
    </row>
    <row r="516" spans="3:6">
      <c r="C516" s="136"/>
      <c r="D516" s="136"/>
      <c r="E516" s="136"/>
      <c r="F516" s="136"/>
    </row>
    <row r="517" spans="3:6">
      <c r="C517" s="136"/>
      <c r="D517" s="136"/>
      <c r="E517" s="136"/>
      <c r="F517" s="136"/>
    </row>
    <row r="518" spans="3:6">
      <c r="C518" s="136"/>
      <c r="D518" s="136"/>
      <c r="E518" s="136"/>
      <c r="F518" s="136"/>
    </row>
    <row r="519" spans="3:6">
      <c r="C519" s="136"/>
      <c r="D519" s="136"/>
      <c r="E519" s="136"/>
      <c r="F519" s="136"/>
    </row>
    <row r="520" spans="3:6">
      <c r="C520" s="136"/>
      <c r="D520" s="136"/>
      <c r="E520" s="136"/>
      <c r="F520" s="136"/>
    </row>
    <row r="521" spans="3:6">
      <c r="C521" s="136"/>
      <c r="D521" s="136"/>
      <c r="E521" s="136"/>
      <c r="F521" s="136"/>
    </row>
    <row r="522" spans="3:6">
      <c r="C522" s="136"/>
      <c r="D522" s="136"/>
      <c r="E522" s="136"/>
      <c r="F522" s="136"/>
    </row>
    <row r="523" spans="3:6">
      <c r="C523" s="136"/>
      <c r="D523" s="136"/>
      <c r="E523" s="136"/>
      <c r="F523" s="136"/>
    </row>
    <row r="524" spans="3:6">
      <c r="C524" s="136"/>
      <c r="D524" s="136"/>
      <c r="E524" s="136"/>
      <c r="F524" s="136"/>
    </row>
    <row r="525" spans="3:6">
      <c r="C525" s="136"/>
      <c r="D525" s="136"/>
      <c r="E525" s="136"/>
      <c r="F525" s="136"/>
    </row>
    <row r="526" spans="3:6">
      <c r="C526" s="136"/>
      <c r="D526" s="136"/>
      <c r="E526" s="136"/>
      <c r="F526" s="136"/>
    </row>
    <row r="527" spans="3:6">
      <c r="C527" s="136"/>
      <c r="D527" s="136"/>
      <c r="E527" s="136"/>
      <c r="F527" s="136"/>
    </row>
    <row r="528" spans="3:6">
      <c r="C528" s="136"/>
      <c r="D528" s="136"/>
      <c r="E528" s="136"/>
      <c r="F528" s="136"/>
    </row>
    <row r="529" spans="3:6">
      <c r="C529" s="136"/>
      <c r="D529" s="136"/>
      <c r="E529" s="136"/>
      <c r="F529" s="136"/>
    </row>
    <row r="530" spans="3:6">
      <c r="C530" s="136"/>
      <c r="D530" s="136"/>
      <c r="E530" s="136"/>
      <c r="F530" s="136"/>
    </row>
    <row r="531" spans="3:6">
      <c r="C531" s="136"/>
      <c r="D531" s="136"/>
      <c r="E531" s="136"/>
      <c r="F531" s="136"/>
    </row>
    <row r="532" spans="3:6">
      <c r="C532" s="136"/>
      <c r="D532" s="136"/>
      <c r="E532" s="136"/>
      <c r="F532" s="136"/>
    </row>
    <row r="533" spans="3:6">
      <c r="C533" s="136"/>
      <c r="D533" s="136"/>
      <c r="E533" s="136"/>
      <c r="F533" s="136"/>
    </row>
    <row r="534" spans="3:6">
      <c r="C534" s="136"/>
      <c r="D534" s="136"/>
      <c r="E534" s="136"/>
      <c r="F534" s="136"/>
    </row>
    <row r="535" spans="3:6">
      <c r="C535" s="136"/>
      <c r="D535" s="136"/>
      <c r="E535" s="136"/>
      <c r="F535" s="136"/>
    </row>
    <row r="536" spans="3:6">
      <c r="C536" s="136"/>
      <c r="D536" s="136"/>
      <c r="E536" s="136"/>
      <c r="F536" s="136"/>
    </row>
    <row r="537" spans="3:6">
      <c r="C537" s="136"/>
      <c r="D537" s="136"/>
      <c r="E537" s="136"/>
      <c r="F537" s="136"/>
    </row>
    <row r="538" spans="3:6">
      <c r="C538" s="136"/>
      <c r="D538" s="136"/>
      <c r="E538" s="136"/>
      <c r="F538" s="136"/>
    </row>
    <row r="539" spans="3:6">
      <c r="C539" s="136"/>
      <c r="D539" s="136"/>
      <c r="E539" s="136"/>
      <c r="F539" s="136"/>
    </row>
    <row r="540" spans="3:6">
      <c r="C540" s="136"/>
      <c r="D540" s="136"/>
      <c r="E540" s="136"/>
      <c r="F540" s="136"/>
    </row>
    <row r="541" spans="3:6">
      <c r="C541" s="136"/>
      <c r="D541" s="136"/>
      <c r="E541" s="136"/>
      <c r="F541" s="136"/>
    </row>
    <row r="542" spans="3:6">
      <c r="C542" s="136"/>
      <c r="D542" s="136"/>
      <c r="E542" s="136"/>
      <c r="F542" s="136"/>
    </row>
    <row r="543" spans="3:6">
      <c r="C543" s="136"/>
      <c r="D543" s="136"/>
      <c r="E543" s="136"/>
      <c r="F543" s="136"/>
    </row>
    <row r="544" spans="3:6">
      <c r="C544" s="136"/>
      <c r="D544" s="136"/>
      <c r="E544" s="136"/>
      <c r="F544" s="136"/>
    </row>
    <row r="545" spans="3:6">
      <c r="C545" s="136"/>
      <c r="D545" s="136"/>
      <c r="E545" s="136"/>
      <c r="F545" s="136"/>
    </row>
    <row r="546" spans="3:6">
      <c r="C546" s="136"/>
      <c r="D546" s="136"/>
      <c r="E546" s="136"/>
      <c r="F546" s="136"/>
    </row>
    <row r="547" spans="3:6">
      <c r="C547" s="136"/>
      <c r="D547" s="136"/>
      <c r="E547" s="136"/>
      <c r="F547" s="136"/>
    </row>
    <row r="548" spans="3:6">
      <c r="C548" s="136"/>
      <c r="D548" s="136"/>
      <c r="E548" s="136"/>
      <c r="F548" s="136"/>
    </row>
    <row r="549" spans="3:6">
      <c r="C549" s="136"/>
      <c r="D549" s="136"/>
      <c r="E549" s="136"/>
      <c r="F549" s="136"/>
    </row>
    <row r="550" spans="3:6">
      <c r="C550" s="136"/>
      <c r="D550" s="136"/>
      <c r="E550" s="136"/>
      <c r="F550" s="136"/>
    </row>
    <row r="551" spans="3:6">
      <c r="C551" s="136"/>
      <c r="D551" s="136"/>
      <c r="E551" s="136"/>
      <c r="F551" s="136"/>
    </row>
    <row r="552" spans="3:6">
      <c r="C552" s="136"/>
      <c r="D552" s="136"/>
      <c r="E552" s="136"/>
      <c r="F552" s="136"/>
    </row>
    <row r="553" spans="3:6">
      <c r="C553" s="136"/>
      <c r="D553" s="136"/>
      <c r="E553" s="136"/>
      <c r="F553" s="136"/>
    </row>
    <row r="554" spans="3:6">
      <c r="C554" s="136"/>
      <c r="D554" s="136"/>
      <c r="E554" s="136"/>
      <c r="F554" s="136"/>
    </row>
    <row r="555" spans="3:6">
      <c r="C555" s="136"/>
      <c r="D555" s="136"/>
      <c r="E555" s="136"/>
      <c r="F555" s="136"/>
    </row>
    <row r="556" spans="3:6">
      <c r="C556" s="136"/>
      <c r="D556" s="136"/>
      <c r="E556" s="136"/>
      <c r="F556" s="136"/>
    </row>
    <row r="557" spans="3:6">
      <c r="C557" s="136"/>
      <c r="D557" s="136"/>
      <c r="E557" s="136"/>
      <c r="F557" s="136"/>
    </row>
    <row r="558" spans="3:6">
      <c r="C558" s="136"/>
      <c r="D558" s="136"/>
      <c r="E558" s="136"/>
      <c r="F558" s="136"/>
    </row>
    <row r="559" spans="3:6">
      <c r="C559" s="136"/>
      <c r="D559" s="136"/>
      <c r="E559" s="136"/>
      <c r="F559" s="136"/>
    </row>
    <row r="560" spans="3:6">
      <c r="C560" s="136"/>
      <c r="D560" s="136"/>
      <c r="E560" s="136"/>
      <c r="F560" s="136"/>
    </row>
    <row r="561" spans="3:6">
      <c r="C561" s="136"/>
      <c r="D561" s="136"/>
      <c r="E561" s="136"/>
      <c r="F561" s="136"/>
    </row>
    <row r="562" spans="3:6">
      <c r="C562" s="136"/>
      <c r="D562" s="136"/>
      <c r="E562" s="136"/>
      <c r="F562" s="136"/>
    </row>
    <row r="563" spans="3:6">
      <c r="C563" s="136"/>
      <c r="D563" s="136"/>
      <c r="E563" s="136"/>
      <c r="F563" s="136"/>
    </row>
    <row r="564" spans="3:6">
      <c r="C564" s="136"/>
      <c r="D564" s="136"/>
      <c r="E564" s="136"/>
      <c r="F564" s="136"/>
    </row>
    <row r="565" spans="3:6">
      <c r="C565" s="136"/>
      <c r="D565" s="136"/>
      <c r="E565" s="136"/>
      <c r="F565" s="136"/>
    </row>
    <row r="566" spans="3:6">
      <c r="C566" s="136"/>
      <c r="D566" s="136"/>
      <c r="E566" s="136"/>
      <c r="F566" s="136"/>
    </row>
    <row r="567" spans="3:6">
      <c r="C567" s="136"/>
      <c r="D567" s="136"/>
      <c r="E567" s="136"/>
      <c r="F567" s="136"/>
    </row>
    <row r="568" spans="3:6">
      <c r="C568" s="136"/>
      <c r="D568" s="136"/>
      <c r="E568" s="136"/>
      <c r="F568" s="136"/>
    </row>
    <row r="569" spans="3:6">
      <c r="C569" s="136"/>
      <c r="D569" s="136"/>
      <c r="E569" s="136"/>
      <c r="F569" s="136"/>
    </row>
    <row r="570" spans="3:6">
      <c r="C570" s="136"/>
      <c r="D570" s="136"/>
      <c r="E570" s="136"/>
      <c r="F570" s="136"/>
    </row>
    <row r="571" spans="3:6">
      <c r="C571" s="136"/>
      <c r="D571" s="136"/>
      <c r="E571" s="136"/>
      <c r="F571" s="136"/>
    </row>
    <row r="572" spans="3:6">
      <c r="C572" s="136"/>
      <c r="D572" s="136"/>
      <c r="E572" s="136"/>
      <c r="F572" s="136"/>
    </row>
    <row r="573" spans="3:6">
      <c r="C573" s="136"/>
      <c r="D573" s="136"/>
      <c r="E573" s="136"/>
      <c r="F573" s="136"/>
    </row>
    <row r="574" spans="3:6">
      <c r="C574" s="136"/>
      <c r="D574" s="136"/>
      <c r="E574" s="136"/>
      <c r="F574" s="136"/>
    </row>
    <row r="575" spans="3:6">
      <c r="C575" s="136"/>
      <c r="D575" s="136"/>
      <c r="E575" s="136"/>
      <c r="F575" s="136"/>
    </row>
    <row r="576" spans="3:6">
      <c r="C576" s="136"/>
      <c r="D576" s="136"/>
      <c r="E576" s="136"/>
      <c r="F576" s="136"/>
    </row>
    <row r="577" spans="3:6">
      <c r="C577" s="136"/>
      <c r="D577" s="136"/>
      <c r="E577" s="136"/>
      <c r="F577" s="136"/>
    </row>
    <row r="578" spans="3:6">
      <c r="C578" s="136"/>
      <c r="D578" s="136"/>
      <c r="E578" s="136"/>
      <c r="F578" s="136"/>
    </row>
    <row r="579" spans="3:6">
      <c r="C579" s="136"/>
      <c r="D579" s="136"/>
      <c r="E579" s="136"/>
      <c r="F579" s="136"/>
    </row>
    <row r="580" spans="3:6">
      <c r="C580" s="136"/>
      <c r="D580" s="136"/>
      <c r="E580" s="136"/>
      <c r="F580" s="136"/>
    </row>
    <row r="581" spans="3:6">
      <c r="C581" s="136"/>
      <c r="D581" s="136"/>
      <c r="E581" s="136"/>
      <c r="F581" s="136"/>
    </row>
    <row r="582" spans="3:6">
      <c r="C582" s="136"/>
      <c r="D582" s="136"/>
      <c r="E582" s="136"/>
      <c r="F582" s="136"/>
    </row>
    <row r="583" spans="3:6">
      <c r="C583" s="136"/>
      <c r="D583" s="136"/>
      <c r="E583" s="136"/>
      <c r="F583" s="136"/>
    </row>
    <row r="584" spans="3:6">
      <c r="C584" s="136"/>
      <c r="D584" s="136"/>
      <c r="E584" s="136"/>
      <c r="F584" s="136"/>
    </row>
    <row r="585" spans="3:6">
      <c r="C585" s="136"/>
      <c r="D585" s="136"/>
      <c r="E585" s="136"/>
      <c r="F585" s="136"/>
    </row>
    <row r="586" spans="3:6">
      <c r="C586" s="136"/>
      <c r="D586" s="136"/>
      <c r="E586" s="136"/>
      <c r="F586" s="136"/>
    </row>
    <row r="587" spans="3:6">
      <c r="C587" s="136"/>
      <c r="D587" s="136"/>
      <c r="E587" s="136"/>
      <c r="F587" s="136"/>
    </row>
    <row r="588" spans="3:6">
      <c r="C588" s="136"/>
      <c r="D588" s="136"/>
      <c r="E588" s="136"/>
      <c r="F588" s="136"/>
    </row>
    <row r="589" spans="3:6">
      <c r="C589" s="136"/>
      <c r="D589" s="136"/>
      <c r="E589" s="136"/>
      <c r="F589" s="136"/>
    </row>
    <row r="590" spans="3:6">
      <c r="C590" s="136"/>
      <c r="D590" s="136"/>
      <c r="E590" s="136"/>
      <c r="F590" s="136"/>
    </row>
    <row r="591" spans="3:6">
      <c r="C591" s="136"/>
      <c r="D591" s="136"/>
      <c r="E591" s="136"/>
      <c r="F591" s="136"/>
    </row>
    <row r="592" spans="3:6">
      <c r="C592" s="136"/>
      <c r="D592" s="136"/>
      <c r="E592" s="136"/>
      <c r="F592" s="136"/>
    </row>
    <row r="593" spans="3:6">
      <c r="C593" s="136"/>
      <c r="D593" s="136"/>
      <c r="E593" s="136"/>
      <c r="F593" s="136"/>
    </row>
    <row r="594" spans="3:6">
      <c r="C594" s="136"/>
      <c r="D594" s="136"/>
      <c r="E594" s="136"/>
      <c r="F594" s="136"/>
    </row>
    <row r="595" spans="3:6">
      <c r="C595" s="136"/>
      <c r="D595" s="136"/>
      <c r="E595" s="136"/>
      <c r="F595" s="136"/>
    </row>
    <row r="596" spans="3:6">
      <c r="C596" s="136"/>
      <c r="D596" s="136"/>
      <c r="E596" s="136"/>
      <c r="F596" s="136"/>
    </row>
    <row r="597" spans="3:6">
      <c r="C597" s="136"/>
      <c r="D597" s="136"/>
      <c r="E597" s="136"/>
      <c r="F597" s="136"/>
    </row>
    <row r="598" spans="3:6">
      <c r="C598" s="136"/>
      <c r="D598" s="136"/>
      <c r="E598" s="136"/>
      <c r="F598" s="136"/>
    </row>
    <row r="599" spans="3:6">
      <c r="C599" s="136"/>
      <c r="D599" s="136"/>
      <c r="E599" s="136"/>
      <c r="F599" s="136"/>
    </row>
    <row r="600" spans="3:6">
      <c r="C600" s="136"/>
      <c r="D600" s="136"/>
      <c r="E600" s="136"/>
      <c r="F600" s="136"/>
    </row>
    <row r="601" spans="3:6">
      <c r="C601" s="136"/>
      <c r="D601" s="136"/>
      <c r="E601" s="136"/>
      <c r="F601" s="136"/>
    </row>
    <row r="602" spans="3:6">
      <c r="C602" s="136"/>
      <c r="D602" s="136"/>
      <c r="E602" s="136"/>
      <c r="F602" s="136"/>
    </row>
    <row r="603" spans="3:6">
      <c r="C603" s="136"/>
      <c r="D603" s="136"/>
      <c r="E603" s="136"/>
      <c r="F603" s="136"/>
    </row>
    <row r="604" spans="3:6">
      <c r="C604" s="136"/>
      <c r="D604" s="136"/>
      <c r="E604" s="136"/>
      <c r="F604" s="136"/>
    </row>
    <row r="605" spans="3:6">
      <c r="C605" s="136"/>
      <c r="D605" s="136"/>
      <c r="E605" s="136"/>
      <c r="F605" s="136"/>
    </row>
    <row r="606" spans="3:6">
      <c r="C606" s="136"/>
      <c r="D606" s="136"/>
      <c r="E606" s="136"/>
      <c r="F606" s="136"/>
    </row>
    <row r="607" spans="3:6">
      <c r="C607" s="136"/>
      <c r="D607" s="136"/>
      <c r="E607" s="136"/>
      <c r="F607" s="136"/>
    </row>
    <row r="608" spans="3:6">
      <c r="C608" s="136"/>
      <c r="D608" s="136"/>
      <c r="E608" s="136"/>
      <c r="F608" s="136"/>
    </row>
    <row r="609" spans="3:6">
      <c r="C609" s="136"/>
      <c r="D609" s="136"/>
      <c r="E609" s="136"/>
      <c r="F609" s="136"/>
    </row>
    <row r="610" spans="3:6">
      <c r="C610" s="136"/>
      <c r="D610" s="136"/>
      <c r="E610" s="136"/>
      <c r="F610" s="136"/>
    </row>
    <row r="611" spans="3:6">
      <c r="C611" s="136"/>
      <c r="D611" s="136"/>
      <c r="E611" s="136"/>
      <c r="F611" s="136"/>
    </row>
    <row r="612" spans="3:6">
      <c r="C612" s="136"/>
      <c r="D612" s="136"/>
      <c r="E612" s="136"/>
      <c r="F612" s="136"/>
    </row>
    <row r="613" spans="3:6">
      <c r="C613" s="136"/>
      <c r="D613" s="136"/>
      <c r="E613" s="136"/>
      <c r="F613" s="136"/>
    </row>
    <row r="614" spans="3:6">
      <c r="C614" s="136"/>
      <c r="D614" s="136"/>
      <c r="E614" s="136"/>
      <c r="F614" s="136"/>
    </row>
    <row r="615" spans="3:6">
      <c r="C615" s="136"/>
      <c r="D615" s="136"/>
      <c r="E615" s="136"/>
      <c r="F615" s="136"/>
    </row>
    <row r="616" spans="3:6">
      <c r="C616" s="136"/>
      <c r="D616" s="136"/>
      <c r="E616" s="136"/>
      <c r="F616" s="136"/>
    </row>
    <row r="617" spans="3:6">
      <c r="C617" s="136"/>
      <c r="D617" s="136"/>
      <c r="E617" s="136"/>
      <c r="F617" s="136"/>
    </row>
    <row r="618" spans="3:6">
      <c r="C618" s="136"/>
      <c r="D618" s="136"/>
      <c r="E618" s="136"/>
      <c r="F618" s="136"/>
    </row>
    <row r="619" spans="3:6">
      <c r="C619" s="136"/>
      <c r="D619" s="136"/>
      <c r="E619" s="136"/>
      <c r="F619" s="136"/>
    </row>
    <row r="620" spans="3:6">
      <c r="C620" s="136"/>
      <c r="D620" s="136"/>
      <c r="E620" s="136"/>
      <c r="F620" s="136"/>
    </row>
    <row r="621" spans="3:6">
      <c r="C621" s="136"/>
      <c r="D621" s="136"/>
      <c r="E621" s="136"/>
      <c r="F621" s="136"/>
    </row>
    <row r="622" spans="3:6">
      <c r="C622" s="136"/>
      <c r="D622" s="136"/>
      <c r="E622" s="136"/>
      <c r="F622" s="136"/>
    </row>
    <row r="623" spans="3:6">
      <c r="C623" s="136"/>
      <c r="D623" s="136"/>
      <c r="E623" s="136"/>
      <c r="F623" s="136"/>
    </row>
    <row r="624" spans="3:6">
      <c r="C624" s="136"/>
      <c r="D624" s="136"/>
      <c r="E624" s="136"/>
      <c r="F624" s="136"/>
    </row>
    <row r="625" spans="3:6">
      <c r="C625" s="136"/>
      <c r="D625" s="136"/>
      <c r="E625" s="136"/>
      <c r="F625" s="136"/>
    </row>
    <row r="626" spans="3:6">
      <c r="C626" s="136"/>
      <c r="D626" s="136"/>
      <c r="E626" s="136"/>
      <c r="F626" s="136"/>
    </row>
    <row r="627" spans="3:6">
      <c r="C627" s="136"/>
      <c r="D627" s="136"/>
      <c r="E627" s="136"/>
      <c r="F627" s="136"/>
    </row>
    <row r="628" spans="3:6">
      <c r="C628" s="136"/>
      <c r="D628" s="136"/>
      <c r="E628" s="136"/>
      <c r="F628" s="136"/>
    </row>
    <row r="629" spans="3:6">
      <c r="C629" s="136"/>
      <c r="D629" s="136"/>
      <c r="E629" s="136"/>
      <c r="F629" s="136"/>
    </row>
    <row r="630" spans="3:6">
      <c r="C630" s="136"/>
      <c r="D630" s="136"/>
      <c r="E630" s="136"/>
      <c r="F630" s="136"/>
    </row>
    <row r="631" spans="3:6">
      <c r="C631" s="136"/>
      <c r="D631" s="136"/>
      <c r="E631" s="136"/>
      <c r="F631" s="136"/>
    </row>
    <row r="632" spans="3:6">
      <c r="C632" s="136"/>
      <c r="D632" s="136"/>
      <c r="E632" s="136"/>
      <c r="F632" s="136"/>
    </row>
    <row r="633" spans="3:6">
      <c r="C633" s="136"/>
      <c r="D633" s="136"/>
      <c r="E633" s="136"/>
      <c r="F633" s="136"/>
    </row>
    <row r="634" spans="3:6">
      <c r="C634" s="136"/>
      <c r="D634" s="136"/>
      <c r="E634" s="136"/>
      <c r="F634" s="136"/>
    </row>
    <row r="635" spans="3:6">
      <c r="C635" s="136"/>
      <c r="D635" s="136"/>
      <c r="E635" s="136"/>
      <c r="F635" s="136"/>
    </row>
    <row r="636" spans="3:6">
      <c r="C636" s="136"/>
      <c r="D636" s="136"/>
      <c r="E636" s="136"/>
      <c r="F636" s="136"/>
    </row>
    <row r="637" spans="3:6">
      <c r="C637" s="136"/>
      <c r="D637" s="136"/>
      <c r="E637" s="136"/>
      <c r="F637" s="136"/>
    </row>
    <row r="638" spans="3:6">
      <c r="C638" s="136"/>
      <c r="D638" s="136"/>
      <c r="E638" s="136"/>
      <c r="F638" s="136"/>
    </row>
    <row r="639" spans="3:6">
      <c r="C639" s="136"/>
      <c r="D639" s="136"/>
      <c r="E639" s="136"/>
      <c r="F639" s="136"/>
    </row>
    <row r="640" spans="3:6">
      <c r="C640" s="136"/>
      <c r="D640" s="136"/>
      <c r="E640" s="136"/>
      <c r="F640" s="136"/>
    </row>
    <row r="641" spans="3:6">
      <c r="C641" s="136"/>
      <c r="D641" s="136"/>
      <c r="E641" s="136"/>
      <c r="F641" s="136"/>
    </row>
    <row r="642" spans="3:6">
      <c r="C642" s="136"/>
      <c r="D642" s="136"/>
      <c r="E642" s="136"/>
      <c r="F642" s="136"/>
    </row>
    <row r="643" spans="3:6">
      <c r="C643" s="136"/>
      <c r="D643" s="136"/>
      <c r="E643" s="136"/>
      <c r="F643" s="136"/>
    </row>
    <row r="644" spans="3:6">
      <c r="C644" s="136"/>
      <c r="D644" s="136"/>
      <c r="E644" s="136"/>
      <c r="F644" s="136"/>
    </row>
    <row r="645" spans="3:6">
      <c r="C645" s="136"/>
      <c r="D645" s="136"/>
      <c r="E645" s="136"/>
      <c r="F645" s="136"/>
    </row>
    <row r="646" spans="3:6">
      <c r="C646" s="136"/>
      <c r="D646" s="136"/>
      <c r="E646" s="136"/>
      <c r="F646" s="136"/>
    </row>
    <row r="647" spans="3:6">
      <c r="C647" s="136"/>
      <c r="D647" s="136"/>
      <c r="E647" s="136"/>
      <c r="F647" s="136"/>
    </row>
    <row r="648" spans="3:6">
      <c r="C648" s="136"/>
      <c r="D648" s="136"/>
      <c r="E648" s="136"/>
      <c r="F648" s="136"/>
    </row>
    <row r="649" spans="3:6">
      <c r="C649" s="136"/>
      <c r="D649" s="136"/>
      <c r="E649" s="136"/>
      <c r="F649" s="136"/>
    </row>
    <row r="650" spans="3:6">
      <c r="C650" s="136"/>
      <c r="D650" s="136"/>
      <c r="E650" s="136"/>
      <c r="F650" s="136"/>
    </row>
    <row r="651" spans="3:6">
      <c r="C651" s="136"/>
      <c r="D651" s="136"/>
      <c r="E651" s="136"/>
      <c r="F651" s="136"/>
    </row>
    <row r="652" spans="3:6">
      <c r="C652" s="136"/>
      <c r="D652" s="136"/>
      <c r="E652" s="136"/>
      <c r="F652" s="136"/>
    </row>
    <row r="653" spans="3:6">
      <c r="C653" s="136"/>
      <c r="D653" s="136"/>
      <c r="E653" s="136"/>
      <c r="F653" s="136"/>
    </row>
    <row r="654" spans="3:6">
      <c r="C654" s="136"/>
      <c r="D654" s="136"/>
      <c r="E654" s="136"/>
      <c r="F654" s="136"/>
    </row>
    <row r="655" spans="3:6">
      <c r="C655" s="136"/>
      <c r="D655" s="136"/>
      <c r="E655" s="136"/>
      <c r="F655" s="136"/>
    </row>
    <row r="656" spans="3:6">
      <c r="C656" s="136"/>
      <c r="D656" s="136"/>
      <c r="E656" s="136"/>
      <c r="F656" s="136"/>
    </row>
    <row r="657" spans="3:6">
      <c r="C657" s="136"/>
      <c r="D657" s="136"/>
      <c r="E657" s="136"/>
      <c r="F657" s="136"/>
    </row>
    <row r="658" spans="3:6">
      <c r="C658" s="136"/>
      <c r="D658" s="136"/>
      <c r="E658" s="136"/>
      <c r="F658" s="136"/>
    </row>
    <row r="659" spans="3:6">
      <c r="C659" s="136"/>
      <c r="D659" s="136"/>
      <c r="E659" s="136"/>
      <c r="F659" s="136"/>
    </row>
    <row r="660" spans="3:6">
      <c r="C660" s="136"/>
      <c r="D660" s="136"/>
      <c r="E660" s="136"/>
      <c r="F660" s="136"/>
    </row>
    <row r="661" spans="3:6">
      <c r="C661" s="136"/>
      <c r="D661" s="136"/>
      <c r="E661" s="136"/>
      <c r="F661" s="136"/>
    </row>
    <row r="662" spans="3:6">
      <c r="C662" s="136"/>
      <c r="D662" s="136"/>
      <c r="E662" s="136"/>
      <c r="F662" s="136"/>
    </row>
    <row r="663" spans="3:6">
      <c r="C663" s="136"/>
      <c r="D663" s="136"/>
      <c r="E663" s="136"/>
      <c r="F663" s="136"/>
    </row>
    <row r="664" spans="3:6">
      <c r="C664" s="136"/>
      <c r="D664" s="136"/>
      <c r="E664" s="136"/>
      <c r="F664" s="136"/>
    </row>
    <row r="665" spans="3:6">
      <c r="C665" s="136"/>
      <c r="D665" s="136"/>
      <c r="E665" s="136"/>
      <c r="F665" s="136"/>
    </row>
    <row r="666" spans="3:6">
      <c r="C666" s="136"/>
      <c r="D666" s="136"/>
      <c r="E666" s="136"/>
      <c r="F666" s="136"/>
    </row>
    <row r="667" spans="3:6">
      <c r="C667" s="136"/>
      <c r="D667" s="136"/>
      <c r="E667" s="136"/>
      <c r="F667" s="136"/>
    </row>
    <row r="668" spans="3:6">
      <c r="C668" s="136"/>
      <c r="D668" s="136"/>
      <c r="E668" s="136"/>
      <c r="F668" s="136"/>
    </row>
    <row r="669" spans="3:6">
      <c r="C669" s="136"/>
      <c r="D669" s="136"/>
      <c r="E669" s="136"/>
      <c r="F669" s="136"/>
    </row>
    <row r="670" spans="3:6">
      <c r="C670" s="136"/>
      <c r="D670" s="136"/>
      <c r="E670" s="136"/>
      <c r="F670" s="136"/>
    </row>
    <row r="671" spans="3:6">
      <c r="C671" s="136"/>
      <c r="D671" s="136"/>
      <c r="E671" s="136"/>
      <c r="F671" s="136"/>
    </row>
    <row r="672" spans="3:6">
      <c r="C672" s="136"/>
      <c r="D672" s="136"/>
      <c r="E672" s="136"/>
      <c r="F672" s="136"/>
    </row>
    <row r="673" spans="3:6">
      <c r="C673" s="136"/>
      <c r="D673" s="136"/>
      <c r="E673" s="136"/>
      <c r="F673" s="136"/>
    </row>
    <row r="674" spans="3:6">
      <c r="C674" s="136"/>
      <c r="D674" s="136"/>
      <c r="E674" s="136"/>
      <c r="F674" s="136"/>
    </row>
    <row r="675" spans="3:6">
      <c r="C675" s="136"/>
      <c r="D675" s="136"/>
      <c r="E675" s="136"/>
      <c r="F675" s="136"/>
    </row>
    <row r="676" spans="3:6">
      <c r="C676" s="136"/>
      <c r="D676" s="136"/>
      <c r="E676" s="136"/>
      <c r="F676" s="136"/>
    </row>
    <row r="677" spans="3:6">
      <c r="C677" s="136"/>
      <c r="D677" s="136"/>
      <c r="E677" s="136"/>
      <c r="F677" s="136"/>
    </row>
    <row r="678" spans="3:6">
      <c r="C678" s="136"/>
      <c r="D678" s="136"/>
      <c r="E678" s="136"/>
      <c r="F678" s="136"/>
    </row>
    <row r="679" spans="3:6">
      <c r="C679" s="136"/>
      <c r="D679" s="136"/>
      <c r="E679" s="136"/>
      <c r="F679" s="136"/>
    </row>
    <row r="680" spans="3:6">
      <c r="C680" s="136"/>
      <c r="D680" s="136"/>
      <c r="E680" s="136"/>
      <c r="F680" s="136"/>
    </row>
    <row r="681" spans="3:6">
      <c r="C681" s="136"/>
      <c r="D681" s="136"/>
      <c r="E681" s="136"/>
      <c r="F681" s="136"/>
    </row>
    <row r="682" spans="3:6">
      <c r="C682" s="136"/>
      <c r="D682" s="136"/>
      <c r="E682" s="136"/>
      <c r="F682" s="136"/>
    </row>
    <row r="683" spans="3:6">
      <c r="C683" s="136"/>
      <c r="D683" s="136"/>
      <c r="E683" s="136"/>
      <c r="F683" s="136"/>
    </row>
    <row r="684" spans="3:6">
      <c r="C684" s="136"/>
      <c r="D684" s="136"/>
      <c r="E684" s="136"/>
      <c r="F684" s="136"/>
    </row>
    <row r="685" spans="3:6">
      <c r="C685" s="136"/>
      <c r="D685" s="136"/>
      <c r="E685" s="136"/>
      <c r="F685" s="136"/>
    </row>
    <row r="686" spans="3:6">
      <c r="C686" s="136"/>
      <c r="D686" s="136"/>
      <c r="E686" s="136"/>
      <c r="F686" s="136"/>
    </row>
    <row r="687" spans="3:6">
      <c r="C687" s="136"/>
      <c r="D687" s="136"/>
      <c r="E687" s="136"/>
      <c r="F687" s="136"/>
    </row>
    <row r="688" spans="3:6">
      <c r="C688" s="136"/>
      <c r="D688" s="136"/>
      <c r="E688" s="136"/>
      <c r="F688" s="136"/>
    </row>
    <row r="689" spans="3:6">
      <c r="C689" s="136"/>
      <c r="D689" s="136"/>
      <c r="E689" s="136"/>
      <c r="F689" s="136"/>
    </row>
    <row r="690" spans="3:6">
      <c r="C690" s="136"/>
      <c r="D690" s="136"/>
      <c r="E690" s="136"/>
      <c r="F690" s="136"/>
    </row>
    <row r="691" spans="3:6">
      <c r="C691" s="136"/>
      <c r="D691" s="136"/>
      <c r="E691" s="136"/>
      <c r="F691" s="136"/>
    </row>
    <row r="692" spans="3:6">
      <c r="C692" s="136"/>
      <c r="D692" s="136"/>
      <c r="E692" s="136"/>
      <c r="F692" s="136"/>
    </row>
    <row r="693" spans="3:6">
      <c r="C693" s="136"/>
      <c r="D693" s="136"/>
      <c r="E693" s="136"/>
      <c r="F693" s="136"/>
    </row>
    <row r="694" spans="3:6">
      <c r="C694" s="136"/>
      <c r="D694" s="136"/>
      <c r="E694" s="136"/>
      <c r="F694" s="136"/>
    </row>
    <row r="695" spans="3:6">
      <c r="C695" s="136"/>
      <c r="D695" s="136"/>
      <c r="E695" s="136"/>
      <c r="F695" s="136"/>
    </row>
    <row r="696" spans="3:6">
      <c r="C696" s="136"/>
      <c r="D696" s="136"/>
      <c r="E696" s="136"/>
      <c r="F696" s="136"/>
    </row>
    <row r="697" spans="3:6">
      <c r="C697" s="136"/>
      <c r="D697" s="136"/>
      <c r="E697" s="136"/>
      <c r="F697" s="136"/>
    </row>
    <row r="698" spans="3:6">
      <c r="C698" s="136"/>
      <c r="D698" s="136"/>
      <c r="E698" s="136"/>
      <c r="F698" s="136"/>
    </row>
    <row r="699" spans="3:6">
      <c r="C699" s="136"/>
      <c r="D699" s="136"/>
      <c r="E699" s="136"/>
      <c r="F699" s="136"/>
    </row>
    <row r="700" spans="3:6">
      <c r="C700" s="136"/>
      <c r="D700" s="136"/>
      <c r="E700" s="136"/>
      <c r="F700" s="136"/>
    </row>
    <row r="701" spans="3:6">
      <c r="C701" s="136"/>
      <c r="D701" s="136"/>
      <c r="E701" s="136"/>
      <c r="F701" s="136"/>
    </row>
    <row r="702" spans="3:6">
      <c r="C702" s="136"/>
      <c r="D702" s="136"/>
      <c r="E702" s="136"/>
      <c r="F702" s="136"/>
    </row>
    <row r="703" spans="3:6">
      <c r="C703" s="136"/>
      <c r="D703" s="136"/>
      <c r="E703" s="136"/>
      <c r="F703" s="136"/>
    </row>
    <row r="704" spans="3:6">
      <c r="C704" s="136"/>
      <c r="D704" s="136"/>
      <c r="E704" s="136"/>
      <c r="F704" s="136"/>
    </row>
    <row r="705" spans="3:6">
      <c r="C705" s="136"/>
      <c r="D705" s="136"/>
      <c r="E705" s="136"/>
      <c r="F705" s="136"/>
    </row>
    <row r="706" spans="3:6">
      <c r="C706" s="136"/>
      <c r="D706" s="136"/>
      <c r="E706" s="136"/>
      <c r="F706" s="136"/>
    </row>
    <row r="707" spans="3:6">
      <c r="C707" s="136"/>
      <c r="D707" s="136"/>
      <c r="E707" s="136"/>
      <c r="F707" s="136"/>
    </row>
    <row r="708" spans="3:6">
      <c r="C708" s="136"/>
      <c r="D708" s="136"/>
      <c r="E708" s="136"/>
      <c r="F708" s="136"/>
    </row>
    <row r="709" spans="3:6">
      <c r="C709" s="136"/>
      <c r="D709" s="136"/>
      <c r="E709" s="136"/>
      <c r="F709" s="136"/>
    </row>
    <row r="710" spans="3:6">
      <c r="C710" s="136"/>
      <c r="D710" s="136"/>
      <c r="E710" s="136"/>
      <c r="F710" s="136"/>
    </row>
    <row r="711" spans="3:6">
      <c r="C711" s="136"/>
      <c r="D711" s="136"/>
      <c r="E711" s="136"/>
      <c r="F711" s="136"/>
    </row>
    <row r="712" spans="3:6">
      <c r="C712" s="136"/>
      <c r="D712" s="136"/>
      <c r="E712" s="136"/>
      <c r="F712" s="136"/>
    </row>
    <row r="713" spans="3:6">
      <c r="C713" s="136"/>
      <c r="D713" s="136"/>
      <c r="E713" s="136"/>
      <c r="F713" s="136"/>
    </row>
    <row r="714" spans="3:6">
      <c r="C714" s="136"/>
      <c r="D714" s="136"/>
      <c r="E714" s="136"/>
      <c r="F714" s="136"/>
    </row>
    <row r="715" spans="3:6">
      <c r="C715" s="136"/>
      <c r="D715" s="136"/>
      <c r="E715" s="136"/>
      <c r="F715" s="136"/>
    </row>
    <row r="716" spans="3:6">
      <c r="C716" s="136"/>
      <c r="D716" s="136"/>
      <c r="E716" s="136"/>
      <c r="F716" s="136"/>
    </row>
    <row r="717" spans="3:6">
      <c r="C717" s="136"/>
      <c r="D717" s="136"/>
      <c r="E717" s="136"/>
      <c r="F717" s="136"/>
    </row>
    <row r="718" spans="3:6">
      <c r="C718" s="136"/>
      <c r="D718" s="136"/>
      <c r="E718" s="136"/>
      <c r="F718" s="136"/>
    </row>
    <row r="719" spans="3:6">
      <c r="C719" s="136"/>
      <c r="D719" s="136"/>
      <c r="E719" s="136"/>
      <c r="F719" s="136"/>
    </row>
    <row r="720" spans="3:6">
      <c r="C720" s="136"/>
      <c r="D720" s="136"/>
      <c r="E720" s="136"/>
      <c r="F720" s="136"/>
    </row>
    <row r="721" spans="3:6">
      <c r="C721" s="136"/>
      <c r="D721" s="136"/>
      <c r="E721" s="136"/>
      <c r="F721" s="136"/>
    </row>
    <row r="722" spans="3:6">
      <c r="C722" s="136"/>
      <c r="D722" s="136"/>
      <c r="E722" s="136"/>
      <c r="F722" s="136"/>
    </row>
    <row r="723" spans="3:6">
      <c r="C723" s="136"/>
      <c r="D723" s="136"/>
      <c r="E723" s="136"/>
      <c r="F723" s="136"/>
    </row>
    <row r="724" spans="3:6">
      <c r="C724" s="136"/>
      <c r="D724" s="136"/>
      <c r="E724" s="136"/>
      <c r="F724" s="136"/>
    </row>
    <row r="725" spans="3:6">
      <c r="C725" s="136"/>
      <c r="D725" s="136"/>
      <c r="E725" s="136"/>
      <c r="F725" s="136"/>
    </row>
    <row r="726" spans="3:6">
      <c r="C726" s="136"/>
      <c r="D726" s="136"/>
      <c r="E726" s="136"/>
      <c r="F726" s="136"/>
    </row>
    <row r="727" spans="3:6">
      <c r="C727" s="136"/>
      <c r="D727" s="136"/>
      <c r="E727" s="136"/>
      <c r="F727" s="136"/>
    </row>
    <row r="728" spans="3:6">
      <c r="C728" s="136"/>
      <c r="D728" s="136"/>
      <c r="E728" s="136"/>
      <c r="F728" s="136"/>
    </row>
    <row r="729" spans="3:6">
      <c r="C729" s="136"/>
      <c r="D729" s="136"/>
      <c r="E729" s="136"/>
      <c r="F729" s="136"/>
    </row>
    <row r="730" spans="3:6">
      <c r="C730" s="136"/>
      <c r="D730" s="136"/>
      <c r="E730" s="136"/>
      <c r="F730" s="136"/>
    </row>
    <row r="731" spans="3:6">
      <c r="C731" s="136"/>
      <c r="D731" s="136"/>
      <c r="E731" s="136"/>
      <c r="F731" s="136"/>
    </row>
    <row r="732" spans="3:6">
      <c r="C732" s="136"/>
      <c r="D732" s="136"/>
      <c r="E732" s="136"/>
      <c r="F732" s="136"/>
    </row>
    <row r="733" spans="3:6">
      <c r="C733" s="136"/>
      <c r="D733" s="136"/>
      <c r="E733" s="136"/>
      <c r="F733" s="136"/>
    </row>
    <row r="734" spans="3:6">
      <c r="C734" s="136"/>
      <c r="D734" s="136"/>
      <c r="E734" s="136"/>
      <c r="F734" s="136"/>
    </row>
    <row r="735" spans="3:6">
      <c r="C735" s="136"/>
      <c r="D735" s="136"/>
      <c r="E735" s="136"/>
      <c r="F735" s="136"/>
    </row>
    <row r="736" spans="3:6">
      <c r="C736" s="136"/>
      <c r="D736" s="136"/>
      <c r="E736" s="136"/>
      <c r="F736" s="136"/>
    </row>
    <row r="737" spans="3:6">
      <c r="C737" s="136"/>
      <c r="D737" s="136"/>
      <c r="E737" s="136"/>
      <c r="F737" s="136"/>
    </row>
    <row r="738" spans="3:6">
      <c r="C738" s="136"/>
      <c r="D738" s="136"/>
      <c r="E738" s="136"/>
      <c r="F738" s="136"/>
    </row>
    <row r="739" spans="3:6">
      <c r="C739" s="136"/>
      <c r="D739" s="136"/>
      <c r="E739" s="136"/>
      <c r="F739" s="136"/>
    </row>
    <row r="740" spans="3:6">
      <c r="C740" s="136"/>
      <c r="D740" s="136"/>
      <c r="E740" s="136"/>
      <c r="F740" s="136"/>
    </row>
    <row r="741" spans="3:6">
      <c r="C741" s="136"/>
      <c r="D741" s="136"/>
      <c r="E741" s="136"/>
      <c r="F741" s="136"/>
    </row>
    <row r="742" spans="3:6">
      <c r="C742" s="136"/>
      <c r="D742" s="136"/>
      <c r="E742" s="136"/>
      <c r="F742" s="136"/>
    </row>
    <row r="743" spans="3:6">
      <c r="C743" s="136"/>
      <c r="D743" s="136"/>
      <c r="E743" s="136"/>
      <c r="F743" s="136"/>
    </row>
    <row r="744" spans="3:6">
      <c r="C744" s="136"/>
      <c r="D744" s="136"/>
      <c r="E744" s="136"/>
      <c r="F744" s="136"/>
    </row>
    <row r="745" spans="3:6">
      <c r="C745" s="136"/>
      <c r="D745" s="136"/>
      <c r="E745" s="136"/>
      <c r="F745" s="136"/>
    </row>
    <row r="746" spans="3:6">
      <c r="C746" s="136"/>
      <c r="D746" s="136"/>
      <c r="E746" s="136"/>
      <c r="F746" s="136"/>
    </row>
    <row r="747" spans="3:6">
      <c r="C747" s="136"/>
      <c r="D747" s="136"/>
      <c r="E747" s="136"/>
      <c r="F747" s="136"/>
    </row>
    <row r="748" spans="3:6">
      <c r="C748" s="136"/>
      <c r="D748" s="136"/>
      <c r="E748" s="136"/>
      <c r="F748" s="136"/>
    </row>
    <row r="749" spans="3:6">
      <c r="C749" s="136"/>
      <c r="D749" s="136"/>
      <c r="E749" s="136"/>
      <c r="F749" s="136"/>
    </row>
    <row r="750" spans="3:6">
      <c r="C750" s="136"/>
      <c r="D750" s="136"/>
      <c r="E750" s="136"/>
      <c r="F750" s="136"/>
    </row>
    <row r="751" spans="3:6">
      <c r="C751" s="136"/>
      <c r="D751" s="136"/>
      <c r="E751" s="136"/>
      <c r="F751" s="136"/>
    </row>
    <row r="752" spans="3:6">
      <c r="C752" s="136"/>
      <c r="D752" s="136"/>
      <c r="E752" s="136"/>
      <c r="F752" s="136"/>
    </row>
    <row r="753" spans="3:6">
      <c r="C753" s="136"/>
      <c r="D753" s="136"/>
      <c r="E753" s="136"/>
      <c r="F753" s="136"/>
    </row>
    <row r="754" spans="3:6">
      <c r="C754" s="136"/>
      <c r="D754" s="136"/>
      <c r="E754" s="136"/>
      <c r="F754" s="136"/>
    </row>
    <row r="755" spans="3:6">
      <c r="C755" s="136"/>
      <c r="D755" s="136"/>
      <c r="E755" s="136"/>
      <c r="F755" s="136"/>
    </row>
    <row r="756" spans="3:6">
      <c r="C756" s="136"/>
      <c r="D756" s="136"/>
      <c r="E756" s="136"/>
      <c r="F756" s="136"/>
    </row>
    <row r="757" spans="3:6">
      <c r="C757" s="136"/>
      <c r="D757" s="136"/>
      <c r="E757" s="136"/>
      <c r="F757" s="136"/>
    </row>
    <row r="758" spans="3:6">
      <c r="C758" s="136"/>
      <c r="D758" s="136"/>
      <c r="E758" s="136"/>
      <c r="F758" s="136"/>
    </row>
    <row r="759" spans="3:6">
      <c r="C759" s="136"/>
      <c r="D759" s="136"/>
      <c r="E759" s="136"/>
      <c r="F759" s="136"/>
    </row>
    <row r="760" spans="3:6">
      <c r="C760" s="136"/>
      <c r="D760" s="136"/>
      <c r="E760" s="136"/>
      <c r="F760" s="136"/>
    </row>
    <row r="761" spans="3:6">
      <c r="C761" s="136"/>
      <c r="D761" s="136"/>
      <c r="E761" s="136"/>
      <c r="F761" s="136"/>
    </row>
    <row r="762" spans="3:6">
      <c r="C762" s="136"/>
      <c r="D762" s="136"/>
      <c r="E762" s="136"/>
      <c r="F762" s="136"/>
    </row>
    <row r="763" spans="3:6">
      <c r="C763" s="136"/>
      <c r="D763" s="136"/>
      <c r="E763" s="136"/>
      <c r="F763" s="136"/>
    </row>
    <row r="764" spans="3:6">
      <c r="C764" s="136"/>
      <c r="D764" s="136"/>
      <c r="E764" s="136"/>
      <c r="F764" s="136"/>
    </row>
    <row r="765" spans="3:6">
      <c r="C765" s="136"/>
      <c r="D765" s="136"/>
      <c r="E765" s="136"/>
      <c r="F765" s="136"/>
    </row>
    <row r="766" spans="3:6">
      <c r="C766" s="136"/>
      <c r="D766" s="136"/>
      <c r="E766" s="136"/>
      <c r="F766" s="136"/>
    </row>
    <row r="767" spans="3:6">
      <c r="C767" s="136"/>
      <c r="D767" s="136"/>
      <c r="E767" s="136"/>
      <c r="F767" s="136"/>
    </row>
    <row r="768" spans="3:6">
      <c r="C768" s="136"/>
      <c r="D768" s="136"/>
      <c r="E768" s="136"/>
      <c r="F768" s="136"/>
    </row>
    <row r="769" spans="3:6">
      <c r="C769" s="136"/>
      <c r="D769" s="136"/>
      <c r="E769" s="136"/>
      <c r="F769" s="136"/>
    </row>
    <row r="770" spans="3:6">
      <c r="C770" s="136"/>
      <c r="D770" s="136"/>
      <c r="E770" s="136"/>
      <c r="F770" s="136"/>
    </row>
    <row r="771" spans="3:6">
      <c r="C771" s="136"/>
      <c r="D771" s="136"/>
      <c r="E771" s="136"/>
      <c r="F771" s="136"/>
    </row>
    <row r="772" spans="3:6">
      <c r="C772" s="136"/>
      <c r="D772" s="136"/>
      <c r="E772" s="136"/>
      <c r="F772" s="136"/>
    </row>
    <row r="773" spans="3:6">
      <c r="C773" s="136"/>
      <c r="D773" s="136"/>
      <c r="E773" s="136"/>
      <c r="F773" s="136"/>
    </row>
    <row r="774" spans="3:6">
      <c r="C774" s="136"/>
      <c r="D774" s="136"/>
      <c r="E774" s="136"/>
      <c r="F774" s="136"/>
    </row>
    <row r="775" spans="3:6">
      <c r="C775" s="136"/>
      <c r="D775" s="136"/>
      <c r="E775" s="136"/>
      <c r="F775" s="136"/>
    </row>
    <row r="776" spans="3:6">
      <c r="C776" s="136"/>
      <c r="D776" s="136"/>
      <c r="E776" s="136"/>
      <c r="F776" s="136"/>
    </row>
    <row r="777" spans="3:6">
      <c r="C777" s="136"/>
      <c r="D777" s="136"/>
      <c r="E777" s="136"/>
      <c r="F777" s="136"/>
    </row>
    <row r="778" spans="3:6">
      <c r="C778" s="136"/>
      <c r="D778" s="136"/>
      <c r="E778" s="136"/>
      <c r="F778" s="136"/>
    </row>
    <row r="779" spans="3:6">
      <c r="C779" s="136"/>
      <c r="D779" s="136"/>
      <c r="E779" s="136"/>
      <c r="F779" s="136"/>
    </row>
    <row r="780" spans="3:6">
      <c r="C780" s="136"/>
      <c r="D780" s="136"/>
      <c r="E780" s="136"/>
      <c r="F780" s="136"/>
    </row>
    <row r="781" spans="3:6">
      <c r="C781" s="136"/>
      <c r="D781" s="136"/>
      <c r="E781" s="136"/>
      <c r="F781" s="136"/>
    </row>
    <row r="782" spans="3:6">
      <c r="C782" s="136"/>
      <c r="D782" s="136"/>
      <c r="E782" s="136"/>
      <c r="F782" s="136"/>
    </row>
    <row r="783" spans="3:6">
      <c r="C783" s="136"/>
      <c r="D783" s="136"/>
      <c r="E783" s="136"/>
      <c r="F783" s="136"/>
    </row>
    <row r="784" spans="3:6">
      <c r="C784" s="136"/>
      <c r="D784" s="136"/>
      <c r="E784" s="136"/>
      <c r="F784" s="136"/>
    </row>
    <row r="785" spans="3:6">
      <c r="C785" s="136"/>
      <c r="D785" s="136"/>
      <c r="E785" s="136"/>
      <c r="F785" s="136"/>
    </row>
    <row r="786" spans="3:6">
      <c r="C786" s="136"/>
      <c r="D786" s="136"/>
      <c r="E786" s="136"/>
      <c r="F786" s="136"/>
    </row>
    <row r="787" spans="3:6">
      <c r="C787" s="136"/>
      <c r="D787" s="136"/>
      <c r="E787" s="136"/>
      <c r="F787" s="136"/>
    </row>
    <row r="788" spans="3:6">
      <c r="C788" s="136"/>
      <c r="D788" s="136"/>
      <c r="E788" s="136"/>
      <c r="F788" s="136"/>
    </row>
    <row r="789" spans="3:6">
      <c r="C789" s="136"/>
      <c r="D789" s="136"/>
      <c r="E789" s="136"/>
      <c r="F789" s="136"/>
    </row>
    <row r="790" spans="3:6">
      <c r="C790" s="136"/>
      <c r="D790" s="136"/>
      <c r="E790" s="136"/>
      <c r="F790" s="136"/>
    </row>
    <row r="791" spans="3:6">
      <c r="C791" s="136"/>
      <c r="D791" s="136"/>
      <c r="E791" s="136"/>
      <c r="F791" s="136"/>
    </row>
    <row r="792" spans="3:6">
      <c r="C792" s="136"/>
      <c r="D792" s="136"/>
      <c r="E792" s="136"/>
      <c r="F792" s="136"/>
    </row>
    <row r="793" spans="3:6">
      <c r="C793" s="136"/>
      <c r="D793" s="136"/>
      <c r="E793" s="136"/>
      <c r="F793" s="136"/>
    </row>
    <row r="794" spans="3:6">
      <c r="C794" s="136"/>
      <c r="D794" s="136"/>
      <c r="E794" s="136"/>
      <c r="F794" s="136"/>
    </row>
    <row r="795" spans="3:6">
      <c r="C795" s="136"/>
      <c r="D795" s="136"/>
      <c r="E795" s="136"/>
      <c r="F795" s="136"/>
    </row>
    <row r="796" spans="3:6">
      <c r="C796" s="136"/>
      <c r="D796" s="136"/>
      <c r="E796" s="136"/>
      <c r="F796" s="136"/>
    </row>
    <row r="797" spans="3:6">
      <c r="C797" s="136"/>
      <c r="D797" s="136"/>
      <c r="E797" s="136"/>
      <c r="F797" s="136"/>
    </row>
    <row r="798" spans="3:6">
      <c r="C798" s="136"/>
      <c r="D798" s="136"/>
      <c r="E798" s="136"/>
      <c r="F798" s="136"/>
    </row>
    <row r="799" spans="3:6">
      <c r="C799" s="136"/>
      <c r="D799" s="136"/>
      <c r="E799" s="136"/>
      <c r="F799" s="136"/>
    </row>
    <row r="800" spans="3:6">
      <c r="C800" s="136"/>
      <c r="D800" s="136"/>
      <c r="E800" s="136"/>
      <c r="F800" s="136"/>
    </row>
    <row r="801" spans="3:6">
      <c r="C801" s="136"/>
      <c r="D801" s="136"/>
      <c r="E801" s="136"/>
      <c r="F801" s="136"/>
    </row>
    <row r="802" spans="3:6">
      <c r="C802" s="136"/>
      <c r="D802" s="136"/>
      <c r="E802" s="136"/>
      <c r="F802" s="136"/>
    </row>
    <row r="803" spans="3:6">
      <c r="C803" s="136"/>
      <c r="D803" s="136"/>
      <c r="E803" s="136"/>
      <c r="F803" s="136"/>
    </row>
    <row r="804" spans="3:6">
      <c r="C804" s="136"/>
      <c r="D804" s="136"/>
      <c r="E804" s="136"/>
      <c r="F804" s="136"/>
    </row>
    <row r="805" spans="3:6">
      <c r="C805" s="136"/>
      <c r="D805" s="136"/>
      <c r="E805" s="136"/>
      <c r="F805" s="136"/>
    </row>
    <row r="806" spans="3:6">
      <c r="C806" s="136"/>
      <c r="D806" s="136"/>
      <c r="E806" s="136"/>
      <c r="F806" s="136"/>
    </row>
    <row r="807" spans="3:6">
      <c r="C807" s="136"/>
      <c r="D807" s="136"/>
      <c r="E807" s="136"/>
      <c r="F807" s="136"/>
    </row>
    <row r="808" spans="3:6">
      <c r="C808" s="136"/>
      <c r="D808" s="136"/>
      <c r="E808" s="136"/>
      <c r="F808" s="136"/>
    </row>
    <row r="809" spans="3:6">
      <c r="C809" s="136"/>
      <c r="D809" s="136"/>
      <c r="E809" s="136"/>
      <c r="F809" s="136"/>
    </row>
    <row r="810" spans="3:6">
      <c r="C810" s="136"/>
      <c r="D810" s="136"/>
      <c r="E810" s="136"/>
      <c r="F810" s="136"/>
    </row>
    <row r="811" spans="3:6">
      <c r="C811" s="136"/>
      <c r="D811" s="136"/>
      <c r="E811" s="136"/>
      <c r="F811" s="136"/>
    </row>
    <row r="812" spans="3:6">
      <c r="C812" s="136"/>
      <c r="D812" s="136"/>
      <c r="E812" s="136"/>
      <c r="F812" s="136"/>
    </row>
    <row r="813" spans="3:6">
      <c r="C813" s="136"/>
      <c r="D813" s="136"/>
      <c r="E813" s="136"/>
      <c r="F813" s="136"/>
    </row>
    <row r="814" spans="3:6">
      <c r="C814" s="136"/>
      <c r="D814" s="136"/>
      <c r="E814" s="136"/>
      <c r="F814" s="136"/>
    </row>
    <row r="815" spans="3:6">
      <c r="C815" s="136"/>
      <c r="D815" s="136"/>
      <c r="E815" s="136"/>
      <c r="F815" s="136"/>
    </row>
    <row r="816" spans="3:6">
      <c r="C816" s="136"/>
      <c r="D816" s="136"/>
      <c r="E816" s="136"/>
      <c r="F816" s="136"/>
    </row>
    <row r="817" spans="3:6">
      <c r="C817" s="136"/>
      <c r="D817" s="136"/>
      <c r="E817" s="136"/>
      <c r="F817" s="136"/>
    </row>
    <row r="818" spans="3:6">
      <c r="C818" s="136"/>
      <c r="D818" s="136"/>
      <c r="E818" s="136"/>
      <c r="F818" s="136"/>
    </row>
    <row r="819" spans="3:6">
      <c r="C819" s="136"/>
      <c r="D819" s="136"/>
      <c r="E819" s="136"/>
      <c r="F819" s="136"/>
    </row>
    <row r="820" spans="3:6">
      <c r="C820" s="136"/>
      <c r="D820" s="136"/>
      <c r="E820" s="136"/>
      <c r="F820" s="136"/>
    </row>
    <row r="821" spans="3:6">
      <c r="C821" s="136"/>
      <c r="D821" s="136"/>
      <c r="E821" s="136"/>
      <c r="F821" s="136"/>
    </row>
    <row r="822" spans="3:6">
      <c r="C822" s="136"/>
      <c r="D822" s="136"/>
      <c r="E822" s="136"/>
      <c r="F822" s="136"/>
    </row>
    <row r="823" spans="3:6">
      <c r="C823" s="136"/>
      <c r="D823" s="136"/>
      <c r="E823" s="136"/>
      <c r="F823" s="136"/>
    </row>
    <row r="824" spans="3:6">
      <c r="C824" s="136"/>
      <c r="D824" s="136"/>
      <c r="E824" s="136"/>
      <c r="F824" s="136"/>
    </row>
    <row r="825" spans="3:6">
      <c r="C825" s="136"/>
      <c r="D825" s="136"/>
      <c r="E825" s="136"/>
      <c r="F825" s="136"/>
    </row>
    <row r="826" spans="3:6">
      <c r="C826" s="136"/>
      <c r="D826" s="136"/>
      <c r="E826" s="136"/>
      <c r="F826" s="136"/>
    </row>
    <row r="827" spans="3:6">
      <c r="C827" s="136"/>
      <c r="D827" s="136"/>
      <c r="E827" s="136"/>
      <c r="F827" s="136"/>
    </row>
    <row r="828" spans="3:6">
      <c r="C828" s="136"/>
      <c r="D828" s="136"/>
      <c r="E828" s="136"/>
      <c r="F828" s="136"/>
    </row>
    <row r="829" spans="3:6">
      <c r="C829" s="136"/>
      <c r="D829" s="136"/>
      <c r="E829" s="136"/>
      <c r="F829" s="136"/>
    </row>
    <row r="830" spans="3:6">
      <c r="C830" s="136"/>
      <c r="D830" s="136"/>
      <c r="E830" s="136"/>
      <c r="F830" s="136"/>
    </row>
    <row r="831" spans="3:6">
      <c r="C831" s="136"/>
      <c r="D831" s="136"/>
      <c r="E831" s="136"/>
      <c r="F831" s="136"/>
    </row>
    <row r="832" spans="3:6">
      <c r="C832" s="136"/>
      <c r="D832" s="136"/>
      <c r="E832" s="136"/>
      <c r="F832" s="136"/>
    </row>
    <row r="833" spans="3:6">
      <c r="C833" s="136"/>
      <c r="D833" s="136"/>
      <c r="E833" s="136"/>
      <c r="F833" s="136"/>
    </row>
    <row r="834" spans="3:6">
      <c r="C834" s="136"/>
      <c r="D834" s="136"/>
      <c r="E834" s="136"/>
      <c r="F834" s="136"/>
    </row>
    <row r="835" spans="3:6">
      <c r="C835" s="136"/>
      <c r="D835" s="136"/>
      <c r="E835" s="136"/>
      <c r="F835" s="136"/>
    </row>
    <row r="836" spans="3:6">
      <c r="C836" s="136"/>
      <c r="D836" s="136"/>
      <c r="E836" s="136"/>
      <c r="F836" s="136"/>
    </row>
    <row r="837" spans="3:6">
      <c r="C837" s="136"/>
      <c r="D837" s="136"/>
      <c r="E837" s="136"/>
      <c r="F837" s="136"/>
    </row>
    <row r="838" spans="3:6">
      <c r="C838" s="136"/>
      <c r="D838" s="136"/>
      <c r="E838" s="136"/>
      <c r="F838" s="136"/>
    </row>
    <row r="839" spans="3:6">
      <c r="C839" s="136"/>
      <c r="D839" s="136"/>
      <c r="E839" s="136"/>
      <c r="F839" s="136"/>
    </row>
    <row r="840" spans="3:6">
      <c r="C840" s="136"/>
      <c r="D840" s="136"/>
      <c r="E840" s="136"/>
      <c r="F840" s="136"/>
    </row>
    <row r="841" spans="3:6">
      <c r="C841" s="136"/>
      <c r="D841" s="136"/>
      <c r="E841" s="136"/>
      <c r="F841" s="136"/>
    </row>
    <row r="842" spans="3:6">
      <c r="C842" s="136"/>
      <c r="D842" s="136"/>
      <c r="E842" s="136"/>
      <c r="F842" s="136"/>
    </row>
    <row r="843" spans="3:6">
      <c r="C843" s="136"/>
      <c r="D843" s="136"/>
      <c r="E843" s="136"/>
      <c r="F843" s="136"/>
    </row>
    <row r="844" spans="3:6">
      <c r="C844" s="136"/>
      <c r="D844" s="136"/>
      <c r="E844" s="136"/>
      <c r="F844" s="136"/>
    </row>
    <row r="845" spans="3:6">
      <c r="C845" s="136"/>
      <c r="D845" s="136"/>
      <c r="E845" s="136"/>
      <c r="F845" s="136"/>
    </row>
    <row r="846" spans="3:6">
      <c r="C846" s="136"/>
      <c r="D846" s="136"/>
      <c r="E846" s="136"/>
      <c r="F846" s="136"/>
    </row>
    <row r="847" spans="3:6">
      <c r="C847" s="136"/>
      <c r="D847" s="136"/>
      <c r="E847" s="136"/>
      <c r="F847" s="136"/>
    </row>
    <row r="848" spans="3:6">
      <c r="C848" s="136"/>
      <c r="D848" s="136"/>
      <c r="E848" s="136"/>
      <c r="F848" s="136"/>
    </row>
    <row r="849" spans="3:6">
      <c r="C849" s="136"/>
      <c r="D849" s="136"/>
      <c r="E849" s="136"/>
      <c r="F849" s="136"/>
    </row>
    <row r="850" spans="3:6">
      <c r="C850" s="136"/>
      <c r="D850" s="136"/>
      <c r="E850" s="136"/>
      <c r="F850" s="136"/>
    </row>
    <row r="851" spans="3:6">
      <c r="C851" s="136"/>
      <c r="D851" s="136"/>
      <c r="E851" s="136"/>
      <c r="F851" s="136"/>
    </row>
    <row r="852" spans="3:6">
      <c r="C852" s="136"/>
      <c r="D852" s="136"/>
      <c r="E852" s="136"/>
      <c r="F852" s="136"/>
    </row>
    <row r="853" spans="3:6">
      <c r="C853" s="136"/>
      <c r="D853" s="136"/>
      <c r="E853" s="136"/>
      <c r="F853" s="136"/>
    </row>
    <row r="854" spans="3:6">
      <c r="C854" s="136"/>
      <c r="D854" s="136"/>
      <c r="E854" s="136"/>
      <c r="F854" s="136"/>
    </row>
    <row r="855" spans="3:6">
      <c r="C855" s="136"/>
      <c r="D855" s="136"/>
      <c r="E855" s="136"/>
      <c r="F855" s="136"/>
    </row>
    <row r="856" spans="3:6">
      <c r="C856" s="136"/>
      <c r="D856" s="136"/>
      <c r="E856" s="136"/>
      <c r="F856" s="136"/>
    </row>
    <row r="857" spans="3:6">
      <c r="C857" s="136"/>
      <c r="D857" s="136"/>
      <c r="E857" s="136"/>
      <c r="F857" s="136"/>
    </row>
    <row r="858" spans="3:6">
      <c r="C858" s="136"/>
      <c r="D858" s="136"/>
      <c r="E858" s="136"/>
      <c r="F858" s="136"/>
    </row>
    <row r="859" spans="3:6">
      <c r="C859" s="136"/>
      <c r="D859" s="136"/>
      <c r="E859" s="136"/>
      <c r="F859" s="136"/>
    </row>
    <row r="860" spans="3:6">
      <c r="C860" s="136"/>
      <c r="D860" s="136"/>
      <c r="E860" s="136"/>
      <c r="F860" s="136"/>
    </row>
    <row r="861" spans="3:6">
      <c r="C861" s="136"/>
      <c r="D861" s="136"/>
      <c r="E861" s="136"/>
      <c r="F861" s="136"/>
    </row>
    <row r="862" spans="3:6">
      <c r="C862" s="136"/>
      <c r="D862" s="136"/>
      <c r="E862" s="136"/>
      <c r="F862" s="136"/>
    </row>
    <row r="863" spans="3:6">
      <c r="C863" s="136"/>
      <c r="D863" s="136"/>
      <c r="E863" s="136"/>
      <c r="F863" s="136"/>
    </row>
    <row r="864" spans="3:6">
      <c r="C864" s="136"/>
      <c r="D864" s="136"/>
      <c r="E864" s="136"/>
      <c r="F864" s="136"/>
    </row>
    <row r="865" spans="3:6">
      <c r="C865" s="136"/>
      <c r="D865" s="136"/>
      <c r="E865" s="136"/>
      <c r="F865" s="136"/>
    </row>
    <row r="866" spans="3:6">
      <c r="C866" s="136"/>
      <c r="D866" s="136"/>
      <c r="E866" s="136"/>
      <c r="F866" s="136"/>
    </row>
    <row r="867" spans="3:6">
      <c r="C867" s="136"/>
      <c r="D867" s="136"/>
      <c r="E867" s="136"/>
      <c r="F867" s="136"/>
    </row>
    <row r="868" spans="3:6">
      <c r="C868" s="136"/>
      <c r="D868" s="136"/>
      <c r="E868" s="136"/>
      <c r="F868" s="136"/>
    </row>
    <row r="869" spans="3:6">
      <c r="C869" s="136"/>
      <c r="D869" s="136"/>
      <c r="E869" s="136"/>
      <c r="F869" s="136"/>
    </row>
    <row r="870" spans="3:6">
      <c r="C870" s="136"/>
      <c r="D870" s="136"/>
      <c r="E870" s="136"/>
      <c r="F870" s="136"/>
    </row>
    <row r="871" spans="3:6">
      <c r="C871" s="136"/>
      <c r="D871" s="136"/>
      <c r="E871" s="136"/>
      <c r="F871" s="136"/>
    </row>
    <row r="872" spans="3:6">
      <c r="C872" s="136"/>
      <c r="D872" s="136"/>
      <c r="E872" s="136"/>
      <c r="F872" s="136"/>
    </row>
    <row r="873" spans="3:6">
      <c r="C873" s="136"/>
      <c r="D873" s="136"/>
      <c r="E873" s="136"/>
      <c r="F873" s="136"/>
    </row>
    <row r="874" spans="3:6">
      <c r="C874" s="136"/>
      <c r="D874" s="136"/>
      <c r="E874" s="136"/>
      <c r="F874" s="136"/>
    </row>
    <row r="875" spans="3:6">
      <c r="C875" s="136"/>
      <c r="D875" s="136"/>
      <c r="E875" s="136"/>
      <c r="F875" s="136"/>
    </row>
    <row r="876" spans="3:6">
      <c r="C876" s="136"/>
      <c r="D876" s="136"/>
      <c r="E876" s="136"/>
      <c r="F876" s="136"/>
    </row>
    <row r="877" spans="3:6">
      <c r="C877" s="136"/>
      <c r="D877" s="136"/>
      <c r="E877" s="136"/>
      <c r="F877" s="136"/>
    </row>
    <row r="878" spans="3:6">
      <c r="C878" s="136"/>
      <c r="D878" s="136"/>
      <c r="E878" s="136"/>
      <c r="F878" s="136"/>
    </row>
    <row r="879" spans="3:6">
      <c r="C879" s="136"/>
      <c r="D879" s="136"/>
      <c r="E879" s="136"/>
      <c r="F879" s="136"/>
    </row>
    <row r="880" spans="3:6">
      <c r="C880" s="136"/>
      <c r="D880" s="136"/>
      <c r="E880" s="136"/>
      <c r="F880" s="136"/>
    </row>
    <row r="881" spans="3:6">
      <c r="C881" s="136"/>
      <c r="D881" s="136"/>
      <c r="E881" s="136"/>
      <c r="F881" s="136"/>
    </row>
    <row r="882" spans="3:6">
      <c r="C882" s="136"/>
      <c r="D882" s="136"/>
      <c r="E882" s="136"/>
      <c r="F882" s="136"/>
    </row>
    <row r="883" spans="3:6">
      <c r="C883" s="136"/>
      <c r="D883" s="136"/>
      <c r="E883" s="136"/>
      <c r="F883" s="136"/>
    </row>
    <row r="884" spans="3:6">
      <c r="C884" s="136"/>
      <c r="D884" s="136"/>
      <c r="E884" s="136"/>
      <c r="F884" s="136"/>
    </row>
    <row r="885" spans="3:6">
      <c r="C885" s="136"/>
      <c r="D885" s="136"/>
      <c r="E885" s="136"/>
      <c r="F885" s="136"/>
    </row>
    <row r="886" spans="3:6">
      <c r="C886" s="136"/>
      <c r="D886" s="136"/>
      <c r="E886" s="136"/>
      <c r="F886" s="136"/>
    </row>
    <row r="887" spans="3:6">
      <c r="C887" s="136"/>
      <c r="D887" s="136"/>
      <c r="E887" s="136"/>
      <c r="F887" s="136"/>
    </row>
    <row r="888" spans="3:6">
      <c r="C888" s="136"/>
      <c r="D888" s="136"/>
      <c r="E888" s="136"/>
      <c r="F888" s="136"/>
    </row>
    <row r="889" spans="3:6">
      <c r="C889" s="136"/>
      <c r="D889" s="136"/>
      <c r="E889" s="136"/>
      <c r="F889" s="136"/>
    </row>
    <row r="890" spans="3:6">
      <c r="C890" s="136"/>
      <c r="D890" s="136"/>
      <c r="E890" s="136"/>
      <c r="F890" s="136"/>
    </row>
    <row r="891" spans="3:6">
      <c r="C891" s="136"/>
      <c r="D891" s="136"/>
      <c r="E891" s="136"/>
      <c r="F891" s="136"/>
    </row>
    <row r="892" spans="3:6">
      <c r="C892" s="136"/>
      <c r="D892" s="136"/>
      <c r="E892" s="136"/>
      <c r="F892" s="136"/>
    </row>
    <row r="893" spans="3:6">
      <c r="C893" s="136"/>
      <c r="D893" s="136"/>
      <c r="E893" s="136"/>
      <c r="F893" s="136"/>
    </row>
    <row r="894" spans="3:6">
      <c r="C894" s="136"/>
      <c r="D894" s="136"/>
      <c r="E894" s="136"/>
      <c r="F894" s="136"/>
    </row>
    <row r="895" spans="3:6">
      <c r="C895" s="136"/>
      <c r="D895" s="136"/>
      <c r="E895" s="136"/>
      <c r="F895" s="136"/>
    </row>
    <row r="896" spans="3:6">
      <c r="C896" s="136"/>
      <c r="D896" s="136"/>
      <c r="E896" s="136"/>
      <c r="F896" s="136"/>
    </row>
    <row r="897" spans="3:6">
      <c r="C897" s="136"/>
      <c r="D897" s="136"/>
      <c r="E897" s="136"/>
      <c r="F897" s="136"/>
    </row>
    <row r="898" spans="3:6">
      <c r="C898" s="136"/>
      <c r="D898" s="136"/>
      <c r="E898" s="136"/>
      <c r="F898" s="136"/>
    </row>
    <row r="899" spans="3:6">
      <c r="C899" s="136"/>
      <c r="D899" s="136"/>
      <c r="E899" s="136"/>
      <c r="F899" s="136"/>
    </row>
    <row r="900" spans="3:6">
      <c r="C900" s="136"/>
      <c r="D900" s="136"/>
      <c r="E900" s="136"/>
      <c r="F900" s="136"/>
    </row>
    <row r="901" spans="3:6">
      <c r="C901" s="136"/>
      <c r="D901" s="136"/>
      <c r="E901" s="136"/>
      <c r="F901" s="136"/>
    </row>
    <row r="902" spans="3:6">
      <c r="C902" s="136"/>
      <c r="D902" s="136"/>
      <c r="E902" s="136"/>
      <c r="F902" s="136"/>
    </row>
    <row r="903" spans="3:6">
      <c r="C903" s="136"/>
      <c r="D903" s="136"/>
      <c r="E903" s="136"/>
      <c r="F903" s="136"/>
    </row>
    <row r="904" spans="3:6">
      <c r="C904" s="136"/>
      <c r="D904" s="136"/>
      <c r="E904" s="136"/>
      <c r="F904" s="136"/>
    </row>
    <row r="905" spans="3:6">
      <c r="C905" s="136"/>
      <c r="D905" s="136"/>
      <c r="E905" s="136"/>
      <c r="F905" s="136"/>
    </row>
    <row r="906" spans="3:6">
      <c r="C906" s="136"/>
      <c r="D906" s="136"/>
      <c r="E906" s="136"/>
      <c r="F906" s="136"/>
    </row>
    <row r="907" spans="3:6">
      <c r="C907" s="136"/>
      <c r="D907" s="136"/>
      <c r="E907" s="136"/>
      <c r="F907" s="136"/>
    </row>
    <row r="908" spans="3:6">
      <c r="C908" s="136"/>
      <c r="D908" s="136"/>
      <c r="E908" s="136"/>
      <c r="F908" s="136"/>
    </row>
    <row r="909" spans="3:6">
      <c r="C909" s="136"/>
      <c r="D909" s="136"/>
      <c r="E909" s="136"/>
      <c r="F909" s="136"/>
    </row>
    <row r="910" spans="3:6">
      <c r="C910" s="136"/>
      <c r="D910" s="136"/>
      <c r="E910" s="136"/>
      <c r="F910" s="136"/>
    </row>
    <row r="911" spans="3:6">
      <c r="C911" s="136"/>
      <c r="D911" s="136"/>
      <c r="E911" s="136"/>
      <c r="F911" s="136"/>
    </row>
    <row r="912" spans="3:6">
      <c r="C912" s="136"/>
      <c r="D912" s="136"/>
      <c r="E912" s="136"/>
      <c r="F912" s="136"/>
    </row>
    <row r="913" spans="3:6">
      <c r="C913" s="136"/>
      <c r="D913" s="136"/>
      <c r="E913" s="136"/>
      <c r="F913" s="136"/>
    </row>
    <row r="914" spans="3:6">
      <c r="C914" s="136"/>
      <c r="D914" s="136"/>
      <c r="E914" s="136"/>
      <c r="F914" s="136"/>
    </row>
    <row r="915" spans="3:6">
      <c r="C915" s="136"/>
      <c r="D915" s="136"/>
      <c r="E915" s="136"/>
      <c r="F915" s="136"/>
    </row>
    <row r="916" spans="3:6">
      <c r="C916" s="136"/>
      <c r="D916" s="136"/>
      <c r="E916" s="136"/>
      <c r="F916" s="136"/>
    </row>
    <row r="917" spans="3:6">
      <c r="C917" s="136"/>
      <c r="D917" s="136"/>
      <c r="E917" s="136"/>
      <c r="F917" s="136"/>
    </row>
    <row r="918" spans="3:6">
      <c r="C918" s="136"/>
      <c r="D918" s="136"/>
      <c r="E918" s="136"/>
      <c r="F918" s="136"/>
    </row>
  </sheetData>
  <mergeCells count="99">
    <mergeCell ref="D138:D140"/>
    <mergeCell ref="E138:E140"/>
    <mergeCell ref="F138:F140"/>
    <mergeCell ref="D128:D130"/>
    <mergeCell ref="E128:E130"/>
    <mergeCell ref="F128:F130"/>
    <mergeCell ref="D133:D135"/>
    <mergeCell ref="E133:E135"/>
    <mergeCell ref="F133:F135"/>
    <mergeCell ref="D117:D119"/>
    <mergeCell ref="E117:E119"/>
    <mergeCell ref="F117:F119"/>
    <mergeCell ref="D123:D125"/>
    <mergeCell ref="E123:E125"/>
    <mergeCell ref="F123:F125"/>
    <mergeCell ref="D105:D107"/>
    <mergeCell ref="E105:E107"/>
    <mergeCell ref="F105:F107"/>
    <mergeCell ref="D112:D114"/>
    <mergeCell ref="E112:E114"/>
    <mergeCell ref="F112:F114"/>
    <mergeCell ref="D99:D100"/>
    <mergeCell ref="E99:E100"/>
    <mergeCell ref="F99:F100"/>
    <mergeCell ref="D102:D103"/>
    <mergeCell ref="E102:E103"/>
    <mergeCell ref="F102:F103"/>
    <mergeCell ref="D93:D94"/>
    <mergeCell ref="E93:E94"/>
    <mergeCell ref="F93:F94"/>
    <mergeCell ref="D96:D98"/>
    <mergeCell ref="E96:E98"/>
    <mergeCell ref="F96:F98"/>
    <mergeCell ref="D86:D87"/>
    <mergeCell ref="E86:E87"/>
    <mergeCell ref="F86:F87"/>
    <mergeCell ref="D89:D91"/>
    <mergeCell ref="E89:E91"/>
    <mergeCell ref="F89:F91"/>
    <mergeCell ref="D77:D79"/>
    <mergeCell ref="E77:E79"/>
    <mergeCell ref="F77:F79"/>
    <mergeCell ref="F81:F82"/>
    <mergeCell ref="E81:E82"/>
    <mergeCell ref="D81:D82"/>
    <mergeCell ref="F71:F72"/>
    <mergeCell ref="E71:E72"/>
    <mergeCell ref="D71:D72"/>
    <mergeCell ref="D74:D75"/>
    <mergeCell ref="E74:E75"/>
    <mergeCell ref="F74:F75"/>
    <mergeCell ref="D65:D66"/>
    <mergeCell ref="E65:E66"/>
    <mergeCell ref="F65:F66"/>
    <mergeCell ref="F68:F69"/>
    <mergeCell ref="E68:E69"/>
    <mergeCell ref="D68:D69"/>
    <mergeCell ref="D56:D57"/>
    <mergeCell ref="E56:E57"/>
    <mergeCell ref="F56:F57"/>
    <mergeCell ref="D62:D64"/>
    <mergeCell ref="E62:E64"/>
    <mergeCell ref="F62:F64"/>
    <mergeCell ref="D48:D50"/>
    <mergeCell ref="E48:E50"/>
    <mergeCell ref="F48:F50"/>
    <mergeCell ref="D53:D55"/>
    <mergeCell ref="E53:E55"/>
    <mergeCell ref="F53:F55"/>
    <mergeCell ref="D26:D27"/>
    <mergeCell ref="E26:E27"/>
    <mergeCell ref="F26:F27"/>
    <mergeCell ref="D46:D47"/>
    <mergeCell ref="E46:E47"/>
    <mergeCell ref="F46:F47"/>
    <mergeCell ref="D21:D22"/>
    <mergeCell ref="E21:E22"/>
    <mergeCell ref="F21:F22"/>
    <mergeCell ref="D23:D25"/>
    <mergeCell ref="E23:E25"/>
    <mergeCell ref="F23:F25"/>
    <mergeCell ref="D13:D14"/>
    <mergeCell ref="E13:E14"/>
    <mergeCell ref="F13:F14"/>
    <mergeCell ref="D18:D19"/>
    <mergeCell ref="E18:E19"/>
    <mergeCell ref="F18:F19"/>
    <mergeCell ref="D8:D9"/>
    <mergeCell ref="E8:E9"/>
    <mergeCell ref="F8:F9"/>
    <mergeCell ref="D10:D12"/>
    <mergeCell ref="E10:E12"/>
    <mergeCell ref="F10:F12"/>
    <mergeCell ref="C5:C6"/>
    <mergeCell ref="A5:A6"/>
    <mergeCell ref="A1:F1"/>
    <mergeCell ref="A2:F2"/>
    <mergeCell ref="D5:D6"/>
    <mergeCell ref="B5:B6"/>
  </mergeCells>
  <phoneticPr fontId="0" type="noConversion"/>
  <pageMargins left="0.39370078740157483" right="0.19685039370078741" top="0.39370078740157483" bottom="0.29527559055118113" header="0.15748031496062992" footer="0.15748031496062992"/>
  <pageSetup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workbookViewId="0">
      <selection activeCell="L175" sqref="L175"/>
    </sheetView>
  </sheetViews>
  <sheetFormatPr defaultRowHeight="15"/>
  <cols>
    <col min="1" max="1" width="5.140625" style="4" customWidth="1"/>
    <col min="2" max="2" width="6.42578125" style="5" customWidth="1"/>
    <col min="3" max="3" width="6.28515625" style="6" customWidth="1"/>
    <col min="4" max="4" width="5.7109375" style="7" customWidth="1"/>
    <col min="5" max="5" width="49.85546875" style="13" customWidth="1"/>
    <col min="6" max="6" width="47.5703125" style="9" hidden="1" customWidth="1"/>
    <col min="7" max="7" width="11.5703125" style="8" customWidth="1"/>
    <col min="8" max="8" width="11.42578125" style="8" customWidth="1"/>
    <col min="9" max="9" width="10" style="8" customWidth="1"/>
    <col min="10" max="16384" width="9.140625" style="8"/>
  </cols>
  <sheetData>
    <row r="1" spans="1:9" ht="18">
      <c r="A1" s="895" t="s">
        <v>863</v>
      </c>
      <c r="B1" s="895"/>
      <c r="C1" s="895"/>
      <c r="D1" s="895"/>
      <c r="E1" s="895"/>
      <c r="F1" s="895"/>
      <c r="G1" s="895"/>
      <c r="H1" s="895"/>
      <c r="I1" s="895"/>
    </row>
    <row r="2" spans="1:9" ht="36" customHeight="1">
      <c r="A2" s="896" t="s">
        <v>864</v>
      </c>
      <c r="B2" s="896"/>
      <c r="C2" s="896"/>
      <c r="D2" s="896"/>
      <c r="E2" s="896"/>
      <c r="F2" s="896"/>
      <c r="G2" s="896"/>
      <c r="H2" s="896"/>
      <c r="I2" s="896"/>
    </row>
    <row r="3" spans="1:9" ht="15.75">
      <c r="A3" s="198" t="s">
        <v>865</v>
      </c>
      <c r="B3" s="199"/>
      <c r="C3" s="200"/>
      <c r="D3" s="200"/>
      <c r="E3" s="201"/>
      <c r="F3" s="198"/>
      <c r="G3" s="198"/>
      <c r="H3" s="202"/>
      <c r="I3" s="202"/>
    </row>
    <row r="4" spans="1:9" ht="16.5" thickBot="1">
      <c r="A4" s="203"/>
      <c r="B4" s="204"/>
      <c r="C4" s="205"/>
      <c r="D4" s="205"/>
      <c r="E4" s="206"/>
      <c r="F4" s="207"/>
      <c r="G4" s="202"/>
      <c r="H4" s="897" t="s">
        <v>20</v>
      </c>
      <c r="I4" s="897"/>
    </row>
    <row r="5" spans="1:9" s="10" customFormat="1" ht="15.75" thickBot="1">
      <c r="A5" s="898" t="s">
        <v>18</v>
      </c>
      <c r="B5" s="906" t="s">
        <v>695</v>
      </c>
      <c r="C5" s="889" t="s">
        <v>257</v>
      </c>
      <c r="D5" s="891" t="s">
        <v>258</v>
      </c>
      <c r="E5" s="900" t="s">
        <v>19</v>
      </c>
      <c r="F5" s="902" t="s">
        <v>256</v>
      </c>
      <c r="G5" s="904" t="s">
        <v>21</v>
      </c>
      <c r="H5" s="893" t="s">
        <v>125</v>
      </c>
      <c r="I5" s="894"/>
    </row>
    <row r="6" spans="1:9" s="11" customFormat="1" ht="32.25" customHeight="1" thickBot="1">
      <c r="A6" s="899"/>
      <c r="B6" s="890"/>
      <c r="C6" s="890"/>
      <c r="D6" s="892"/>
      <c r="E6" s="901"/>
      <c r="F6" s="903"/>
      <c r="G6" s="905"/>
      <c r="H6" s="208" t="s">
        <v>247</v>
      </c>
      <c r="I6" s="209" t="s">
        <v>248</v>
      </c>
    </row>
    <row r="7" spans="1:9" s="56" customFormat="1" ht="16.5" thickBot="1">
      <c r="A7" s="210">
        <v>1</v>
      </c>
      <c r="B7" s="211">
        <v>2</v>
      </c>
      <c r="C7" s="211">
        <v>3</v>
      </c>
      <c r="D7" s="212">
        <v>4</v>
      </c>
      <c r="E7" s="213">
        <v>5</v>
      </c>
      <c r="F7" s="214"/>
      <c r="G7" s="213">
        <v>6</v>
      </c>
      <c r="H7" s="215">
        <v>7</v>
      </c>
      <c r="I7" s="216">
        <v>8</v>
      </c>
    </row>
    <row r="8" spans="1:9" s="59" customFormat="1" ht="37.5" thickBot="1">
      <c r="A8" s="217">
        <v>2000</v>
      </c>
      <c r="B8" s="218" t="s">
        <v>259</v>
      </c>
      <c r="C8" s="219" t="s">
        <v>260</v>
      </c>
      <c r="D8" s="220" t="s">
        <v>260</v>
      </c>
      <c r="E8" s="221" t="s">
        <v>866</v>
      </c>
      <c r="F8" s="222"/>
      <c r="G8" s="105">
        <f>H8+I8-Sheet1!F142</f>
        <v>87090.8</v>
      </c>
      <c r="H8" s="106">
        <f>H9+H45+H63+H89+H143+H163+H183+H212+H242+H273+H305</f>
        <v>61548.9</v>
      </c>
      <c r="I8" s="115">
        <f>I9+I45+I63+I89+I143+I163+I183+I212+I242+I273+I305</f>
        <v>44005.9</v>
      </c>
    </row>
    <row r="9" spans="1:9" s="58" customFormat="1" ht="64.5" customHeight="1">
      <c r="A9" s="223">
        <v>2100</v>
      </c>
      <c r="B9" s="224" t="s">
        <v>66</v>
      </c>
      <c r="C9" s="225" t="s">
        <v>1</v>
      </c>
      <c r="D9" s="226" t="s">
        <v>1</v>
      </c>
      <c r="E9" s="227" t="s">
        <v>867</v>
      </c>
      <c r="F9" s="228" t="s">
        <v>261</v>
      </c>
      <c r="G9" s="97">
        <f>H9+I9</f>
        <v>40553.4</v>
      </c>
      <c r="H9" s="102">
        <f>H11+H16+H20+H25+H28+H31+H34+H37</f>
        <v>40553.4</v>
      </c>
      <c r="I9" s="103">
        <f>I11+I16+I20+I25+I28+I31+I34+I37</f>
        <v>0</v>
      </c>
    </row>
    <row r="10" spans="1:9" ht="11.25" customHeight="1">
      <c r="A10" s="229"/>
      <c r="B10" s="224"/>
      <c r="C10" s="225"/>
      <c r="D10" s="226"/>
      <c r="E10" s="230" t="s">
        <v>807</v>
      </c>
      <c r="F10" s="231"/>
      <c r="G10" s="232"/>
      <c r="H10" s="233"/>
      <c r="I10" s="234"/>
    </row>
    <row r="11" spans="1:9" s="12" customFormat="1" ht="48">
      <c r="A11" s="235">
        <v>2110</v>
      </c>
      <c r="B11" s="224" t="s">
        <v>66</v>
      </c>
      <c r="C11" s="236" t="s">
        <v>2</v>
      </c>
      <c r="D11" s="237" t="s">
        <v>1</v>
      </c>
      <c r="E11" s="238" t="s">
        <v>696</v>
      </c>
      <c r="F11" s="239" t="s">
        <v>262</v>
      </c>
      <c r="G11" s="97">
        <f>H11+I11</f>
        <v>39353.4</v>
      </c>
      <c r="H11" s="102">
        <f>H13+H14+H15</f>
        <v>39353.4</v>
      </c>
      <c r="I11" s="103">
        <f>I13+I14+I15</f>
        <v>0</v>
      </c>
    </row>
    <row r="12" spans="1:9" s="12" customFormat="1" ht="10.5" customHeight="1">
      <c r="A12" s="235"/>
      <c r="B12" s="224"/>
      <c r="C12" s="236"/>
      <c r="D12" s="237"/>
      <c r="E12" s="230" t="s">
        <v>808</v>
      </c>
      <c r="F12" s="239"/>
      <c r="G12" s="68">
        <f t="shared" ref="G12:G75" si="0">H12+I12</f>
        <v>0</v>
      </c>
      <c r="H12" s="240"/>
      <c r="I12" s="241"/>
    </row>
    <row r="13" spans="1:9" ht="24">
      <c r="A13" s="242">
        <v>2111</v>
      </c>
      <c r="B13" s="243" t="s">
        <v>66</v>
      </c>
      <c r="C13" s="244" t="s">
        <v>2</v>
      </c>
      <c r="D13" s="245" t="s">
        <v>2</v>
      </c>
      <c r="E13" s="246" t="s">
        <v>697</v>
      </c>
      <c r="F13" s="247" t="s">
        <v>263</v>
      </c>
      <c r="G13" s="101">
        <f t="shared" si="0"/>
        <v>39353.4</v>
      </c>
      <c r="H13" s="112">
        <v>39353.4</v>
      </c>
      <c r="I13" s="112">
        <v>0</v>
      </c>
    </row>
    <row r="14" spans="1:9" ht="15.75">
      <c r="A14" s="235">
        <v>2112</v>
      </c>
      <c r="B14" s="248" t="s">
        <v>66</v>
      </c>
      <c r="C14" s="249" t="s">
        <v>2</v>
      </c>
      <c r="D14" s="250" t="s">
        <v>3</v>
      </c>
      <c r="E14" s="230" t="s">
        <v>264</v>
      </c>
      <c r="F14" s="251" t="s">
        <v>265</v>
      </c>
      <c r="G14" s="68">
        <f t="shared" si="0"/>
        <v>0</v>
      </c>
      <c r="H14" s="252"/>
      <c r="I14" s="253"/>
    </row>
    <row r="15" spans="1:9" ht="15.75">
      <c r="A15" s="235">
        <v>2113</v>
      </c>
      <c r="B15" s="248" t="s">
        <v>66</v>
      </c>
      <c r="C15" s="249" t="s">
        <v>2</v>
      </c>
      <c r="D15" s="250" t="s">
        <v>743</v>
      </c>
      <c r="E15" s="230" t="s">
        <v>268</v>
      </c>
      <c r="F15" s="251" t="s">
        <v>269</v>
      </c>
      <c r="G15" s="68">
        <f t="shared" si="0"/>
        <v>0</v>
      </c>
      <c r="H15" s="252"/>
      <c r="I15" s="253"/>
    </row>
    <row r="16" spans="1:9">
      <c r="A16" s="235">
        <v>2120</v>
      </c>
      <c r="B16" s="224" t="s">
        <v>66</v>
      </c>
      <c r="C16" s="236" t="s">
        <v>3</v>
      </c>
      <c r="D16" s="237" t="s">
        <v>1</v>
      </c>
      <c r="E16" s="238" t="s">
        <v>270</v>
      </c>
      <c r="F16" s="254" t="s">
        <v>271</v>
      </c>
      <c r="G16" s="68">
        <f t="shared" si="0"/>
        <v>0</v>
      </c>
      <c r="H16" s="67">
        <f>H18+H19</f>
        <v>0</v>
      </c>
      <c r="I16" s="69">
        <f>I18+I19</f>
        <v>0</v>
      </c>
    </row>
    <row r="17" spans="1:12" s="12" customFormat="1" ht="10.5" customHeight="1">
      <c r="A17" s="235"/>
      <c r="B17" s="224"/>
      <c r="C17" s="236"/>
      <c r="D17" s="237"/>
      <c r="E17" s="230" t="s">
        <v>808</v>
      </c>
      <c r="F17" s="239"/>
      <c r="G17" s="68">
        <f t="shared" si="0"/>
        <v>0</v>
      </c>
      <c r="H17" s="240"/>
      <c r="I17" s="241"/>
    </row>
    <row r="18" spans="1:12" ht="16.5" customHeight="1">
      <c r="A18" s="235">
        <v>2121</v>
      </c>
      <c r="B18" s="248" t="s">
        <v>66</v>
      </c>
      <c r="C18" s="249" t="s">
        <v>3</v>
      </c>
      <c r="D18" s="250" t="s">
        <v>2</v>
      </c>
      <c r="E18" s="255" t="s">
        <v>698</v>
      </c>
      <c r="F18" s="251" t="s">
        <v>272</v>
      </c>
      <c r="G18" s="68">
        <f t="shared" si="0"/>
        <v>0</v>
      </c>
      <c r="H18" s="252"/>
      <c r="I18" s="253"/>
    </row>
    <row r="19" spans="1:12" ht="28.5">
      <c r="A19" s="235">
        <v>2122</v>
      </c>
      <c r="B19" s="248" t="s">
        <v>66</v>
      </c>
      <c r="C19" s="249" t="s">
        <v>3</v>
      </c>
      <c r="D19" s="250" t="s">
        <v>3</v>
      </c>
      <c r="E19" s="230" t="s">
        <v>273</v>
      </c>
      <c r="F19" s="251" t="s">
        <v>274</v>
      </c>
      <c r="G19" s="68">
        <f t="shared" si="0"/>
        <v>0</v>
      </c>
      <c r="H19" s="252"/>
      <c r="I19" s="253"/>
    </row>
    <row r="20" spans="1:12">
      <c r="A20" s="235">
        <v>2130</v>
      </c>
      <c r="B20" s="224" t="s">
        <v>66</v>
      </c>
      <c r="C20" s="236" t="s">
        <v>743</v>
      </c>
      <c r="D20" s="237" t="s">
        <v>1</v>
      </c>
      <c r="E20" s="238" t="s">
        <v>275</v>
      </c>
      <c r="F20" s="256" t="s">
        <v>276</v>
      </c>
      <c r="G20" s="97">
        <f t="shared" si="0"/>
        <v>1200</v>
      </c>
      <c r="H20" s="102">
        <v>1200</v>
      </c>
      <c r="I20" s="69">
        <f>I22+I23+I24</f>
        <v>0</v>
      </c>
      <c r="L20" s="8" t="s">
        <v>981</v>
      </c>
    </row>
    <row r="21" spans="1:12" s="12" customFormat="1" ht="10.5" customHeight="1">
      <c r="A21" s="235"/>
      <c r="B21" s="224"/>
      <c r="C21" s="236"/>
      <c r="D21" s="237"/>
      <c r="E21" s="230" t="s">
        <v>808</v>
      </c>
      <c r="F21" s="239"/>
      <c r="G21" s="68">
        <f t="shared" si="0"/>
        <v>0</v>
      </c>
      <c r="H21" s="240"/>
      <c r="I21" s="241"/>
    </row>
    <row r="22" spans="1:12" ht="24">
      <c r="A22" s="235">
        <v>2131</v>
      </c>
      <c r="B22" s="248" t="s">
        <v>66</v>
      </c>
      <c r="C22" s="249" t="s">
        <v>743</v>
      </c>
      <c r="D22" s="250" t="s">
        <v>2</v>
      </c>
      <c r="E22" s="230" t="s">
        <v>277</v>
      </c>
      <c r="F22" s="251" t="s">
        <v>278</v>
      </c>
      <c r="G22" s="68">
        <f t="shared" si="0"/>
        <v>0</v>
      </c>
      <c r="H22" s="252"/>
      <c r="I22" s="253"/>
    </row>
    <row r="23" spans="1:12" ht="14.25" customHeight="1">
      <c r="A23" s="235">
        <v>2132</v>
      </c>
      <c r="B23" s="248" t="s">
        <v>66</v>
      </c>
      <c r="C23" s="249">
        <v>3</v>
      </c>
      <c r="D23" s="250">
        <v>2</v>
      </c>
      <c r="E23" s="230" t="s">
        <v>279</v>
      </c>
      <c r="F23" s="251" t="s">
        <v>280</v>
      </c>
      <c r="G23" s="68">
        <f t="shared" si="0"/>
        <v>0</v>
      </c>
      <c r="H23" s="252"/>
      <c r="I23" s="253"/>
    </row>
    <row r="24" spans="1:12">
      <c r="A24" s="235">
        <v>2133</v>
      </c>
      <c r="B24" s="248" t="s">
        <v>66</v>
      </c>
      <c r="C24" s="249">
        <v>3</v>
      </c>
      <c r="D24" s="250">
        <v>3</v>
      </c>
      <c r="E24" s="230" t="s">
        <v>281</v>
      </c>
      <c r="F24" s="251" t="s">
        <v>282</v>
      </c>
      <c r="G24" s="97">
        <f t="shared" si="0"/>
        <v>1200</v>
      </c>
      <c r="H24" s="97">
        <v>1200</v>
      </c>
      <c r="I24" s="262">
        <f>Sheet6!I55</f>
        <v>0</v>
      </c>
    </row>
    <row r="25" spans="1:12" ht="12.75" customHeight="1">
      <c r="A25" s="235">
        <v>2140</v>
      </c>
      <c r="B25" s="224" t="s">
        <v>66</v>
      </c>
      <c r="C25" s="236">
        <v>4</v>
      </c>
      <c r="D25" s="237">
        <v>0</v>
      </c>
      <c r="E25" s="238" t="s">
        <v>283</v>
      </c>
      <c r="F25" s="239" t="s">
        <v>284</v>
      </c>
      <c r="G25" s="68">
        <f t="shared" si="0"/>
        <v>0</v>
      </c>
      <c r="H25" s="67">
        <f>H27</f>
        <v>0</v>
      </c>
      <c r="I25" s="69">
        <f>I27</f>
        <v>0</v>
      </c>
    </row>
    <row r="26" spans="1:12" s="12" customFormat="1" ht="10.5" customHeight="1">
      <c r="A26" s="235"/>
      <c r="B26" s="224"/>
      <c r="C26" s="236"/>
      <c r="D26" s="237"/>
      <c r="E26" s="230" t="s">
        <v>808</v>
      </c>
      <c r="F26" s="239"/>
      <c r="G26" s="68">
        <f t="shared" si="0"/>
        <v>0</v>
      </c>
      <c r="H26" s="240"/>
      <c r="I26" s="241"/>
    </row>
    <row r="27" spans="1:12" ht="15.75">
      <c r="A27" s="235">
        <v>2141</v>
      </c>
      <c r="B27" s="248" t="s">
        <v>66</v>
      </c>
      <c r="C27" s="249">
        <v>4</v>
      </c>
      <c r="D27" s="250">
        <v>1</v>
      </c>
      <c r="E27" s="230" t="s">
        <v>285</v>
      </c>
      <c r="F27" s="257" t="s">
        <v>286</v>
      </c>
      <c r="G27" s="68">
        <f t="shared" si="0"/>
        <v>0</v>
      </c>
      <c r="H27" s="252"/>
      <c r="I27" s="253"/>
    </row>
    <row r="28" spans="1:12" ht="36">
      <c r="A28" s="235">
        <v>2150</v>
      </c>
      <c r="B28" s="224" t="s">
        <v>66</v>
      </c>
      <c r="C28" s="236">
        <v>5</v>
      </c>
      <c r="D28" s="237">
        <v>0</v>
      </c>
      <c r="E28" s="238" t="s">
        <v>287</v>
      </c>
      <c r="F28" s="239" t="s">
        <v>288</v>
      </c>
      <c r="G28" s="68">
        <f t="shared" si="0"/>
        <v>0</v>
      </c>
      <c r="H28" s="67">
        <f>H30</f>
        <v>0</v>
      </c>
      <c r="I28" s="69">
        <f>I30</f>
        <v>0</v>
      </c>
    </row>
    <row r="29" spans="1:12" s="12" customFormat="1" ht="10.5" customHeight="1">
      <c r="A29" s="235"/>
      <c r="B29" s="224"/>
      <c r="C29" s="236"/>
      <c r="D29" s="237"/>
      <c r="E29" s="230" t="s">
        <v>808</v>
      </c>
      <c r="F29" s="239"/>
      <c r="G29" s="68">
        <f t="shared" si="0"/>
        <v>0</v>
      </c>
      <c r="H29" s="240"/>
      <c r="I29" s="241"/>
    </row>
    <row r="30" spans="1:12" ht="24">
      <c r="A30" s="235">
        <v>2151</v>
      </c>
      <c r="B30" s="248" t="s">
        <v>66</v>
      </c>
      <c r="C30" s="249">
        <v>5</v>
      </c>
      <c r="D30" s="250">
        <v>1</v>
      </c>
      <c r="E30" s="230" t="s">
        <v>289</v>
      </c>
      <c r="F30" s="257" t="s">
        <v>290</v>
      </c>
      <c r="G30" s="68">
        <f t="shared" si="0"/>
        <v>0</v>
      </c>
      <c r="H30" s="252"/>
      <c r="I30" s="253"/>
    </row>
    <row r="31" spans="1:12" ht="28.5">
      <c r="A31" s="235">
        <v>2160</v>
      </c>
      <c r="B31" s="224" t="s">
        <v>66</v>
      </c>
      <c r="C31" s="236">
        <v>6</v>
      </c>
      <c r="D31" s="237">
        <v>0</v>
      </c>
      <c r="E31" s="238" t="s">
        <v>291</v>
      </c>
      <c r="F31" s="239" t="s">
        <v>292</v>
      </c>
      <c r="G31" s="97">
        <f t="shared" si="0"/>
        <v>0</v>
      </c>
      <c r="H31" s="102">
        <v>0</v>
      </c>
      <c r="I31" s="103">
        <v>0</v>
      </c>
    </row>
    <row r="32" spans="1:12" s="12" customFormat="1" ht="10.5" customHeight="1">
      <c r="A32" s="235"/>
      <c r="B32" s="224"/>
      <c r="C32" s="236"/>
      <c r="D32" s="237"/>
      <c r="E32" s="230" t="s">
        <v>808</v>
      </c>
      <c r="F32" s="239"/>
      <c r="G32" s="97">
        <f t="shared" si="0"/>
        <v>0</v>
      </c>
      <c r="H32" s="258"/>
      <c r="I32" s="275"/>
    </row>
    <row r="33" spans="1:9" ht="24">
      <c r="A33" s="235">
        <v>2161</v>
      </c>
      <c r="B33" s="248" t="s">
        <v>66</v>
      </c>
      <c r="C33" s="249">
        <v>6</v>
      </c>
      <c r="D33" s="250">
        <v>1</v>
      </c>
      <c r="E33" s="230" t="s">
        <v>294</v>
      </c>
      <c r="F33" s="251" t="s">
        <v>299</v>
      </c>
      <c r="G33" s="97">
        <f t="shared" si="0"/>
        <v>0</v>
      </c>
      <c r="H33" s="728">
        <v>0</v>
      </c>
      <c r="I33" s="729">
        <v>0</v>
      </c>
    </row>
    <row r="34" spans="1:9">
      <c r="A34" s="235">
        <v>2170</v>
      </c>
      <c r="B34" s="224" t="s">
        <v>66</v>
      </c>
      <c r="C34" s="236">
        <v>7</v>
      </c>
      <c r="D34" s="237">
        <v>0</v>
      </c>
      <c r="E34" s="238" t="s">
        <v>115</v>
      </c>
      <c r="F34" s="251"/>
      <c r="G34" s="97">
        <f t="shared" si="0"/>
        <v>0</v>
      </c>
      <c r="H34" s="102">
        <f>H36</f>
        <v>0</v>
      </c>
      <c r="I34" s="69">
        <f>I36</f>
        <v>0</v>
      </c>
    </row>
    <row r="35" spans="1:9" s="12" customFormat="1" ht="10.5" customHeight="1">
      <c r="A35" s="235"/>
      <c r="B35" s="224"/>
      <c r="C35" s="236"/>
      <c r="D35" s="237"/>
      <c r="E35" s="230" t="s">
        <v>808</v>
      </c>
      <c r="F35" s="239"/>
      <c r="G35" s="97">
        <f t="shared" si="0"/>
        <v>0</v>
      </c>
      <c r="H35" s="258"/>
      <c r="I35" s="241"/>
    </row>
    <row r="36" spans="1:9" ht="15.75">
      <c r="A36" s="235">
        <v>2171</v>
      </c>
      <c r="B36" s="248" t="s">
        <v>66</v>
      </c>
      <c r="C36" s="249">
        <v>7</v>
      </c>
      <c r="D36" s="250">
        <v>1</v>
      </c>
      <c r="E36" s="230" t="s">
        <v>115</v>
      </c>
      <c r="F36" s="251"/>
      <c r="G36" s="97">
        <f t="shared" si="0"/>
        <v>0</v>
      </c>
      <c r="H36" s="260"/>
      <c r="I36" s="253"/>
    </row>
    <row r="37" spans="1:9" ht="29.25" customHeight="1">
      <c r="A37" s="235">
        <v>2180</v>
      </c>
      <c r="B37" s="224" t="s">
        <v>66</v>
      </c>
      <c r="C37" s="236">
        <v>8</v>
      </c>
      <c r="D37" s="237">
        <v>0</v>
      </c>
      <c r="E37" s="238" t="s">
        <v>300</v>
      </c>
      <c r="F37" s="239" t="s">
        <v>301</v>
      </c>
      <c r="G37" s="97">
        <f t="shared" si="0"/>
        <v>0</v>
      </c>
      <c r="H37" s="102">
        <f>H39+H43</f>
        <v>0</v>
      </c>
      <c r="I37" s="69">
        <f>I39+I43</f>
        <v>0</v>
      </c>
    </row>
    <row r="38" spans="1:9" s="12" customFormat="1" ht="10.5" customHeight="1">
      <c r="A38" s="235"/>
      <c r="B38" s="224"/>
      <c r="C38" s="236"/>
      <c r="D38" s="237"/>
      <c r="E38" s="230" t="s">
        <v>808</v>
      </c>
      <c r="F38" s="239"/>
      <c r="G38" s="68">
        <f t="shared" si="0"/>
        <v>0</v>
      </c>
      <c r="H38" s="240"/>
      <c r="I38" s="241"/>
    </row>
    <row r="39" spans="1:9" ht="28.5">
      <c r="A39" s="235">
        <v>2181</v>
      </c>
      <c r="B39" s="248" t="s">
        <v>66</v>
      </c>
      <c r="C39" s="249">
        <v>8</v>
      </c>
      <c r="D39" s="250">
        <v>1</v>
      </c>
      <c r="E39" s="230" t="s">
        <v>300</v>
      </c>
      <c r="F39" s="257" t="s">
        <v>302</v>
      </c>
      <c r="G39" s="97">
        <f t="shared" si="0"/>
        <v>0</v>
      </c>
      <c r="H39" s="102">
        <f>H41+H42</f>
        <v>0</v>
      </c>
      <c r="I39" s="69">
        <f>I41+I42</f>
        <v>0</v>
      </c>
    </row>
    <row r="40" spans="1:9" ht="15.75">
      <c r="A40" s="235"/>
      <c r="B40" s="248"/>
      <c r="C40" s="249"/>
      <c r="D40" s="250"/>
      <c r="E40" s="261" t="s">
        <v>808</v>
      </c>
      <c r="F40" s="257"/>
      <c r="G40" s="97">
        <f t="shared" si="0"/>
        <v>0</v>
      </c>
      <c r="H40" s="260"/>
      <c r="I40" s="253"/>
    </row>
    <row r="41" spans="1:9" ht="15.75">
      <c r="A41" s="235">
        <v>2182</v>
      </c>
      <c r="B41" s="248" t="s">
        <v>66</v>
      </c>
      <c r="C41" s="249">
        <v>8</v>
      </c>
      <c r="D41" s="250">
        <v>1</v>
      </c>
      <c r="E41" s="261" t="s">
        <v>819</v>
      </c>
      <c r="F41" s="257"/>
      <c r="G41" s="97">
        <f t="shared" si="0"/>
        <v>0</v>
      </c>
      <c r="H41" s="260"/>
      <c r="I41" s="253"/>
    </row>
    <row r="42" spans="1:9" ht="15.75">
      <c r="A42" s="235">
        <v>2183</v>
      </c>
      <c r="B42" s="248" t="s">
        <v>66</v>
      </c>
      <c r="C42" s="249">
        <v>8</v>
      </c>
      <c r="D42" s="250">
        <v>1</v>
      </c>
      <c r="E42" s="261" t="s">
        <v>820</v>
      </c>
      <c r="F42" s="257"/>
      <c r="G42" s="97">
        <f t="shared" si="0"/>
        <v>0</v>
      </c>
      <c r="H42" s="259">
        <f>SUM(Sheet6!H114)</f>
        <v>0</v>
      </c>
      <c r="I42" s="253"/>
    </row>
    <row r="43" spans="1:9" ht="24">
      <c r="A43" s="235">
        <v>2184</v>
      </c>
      <c r="B43" s="248" t="s">
        <v>66</v>
      </c>
      <c r="C43" s="249">
        <v>8</v>
      </c>
      <c r="D43" s="250">
        <v>1</v>
      </c>
      <c r="E43" s="261" t="s">
        <v>825</v>
      </c>
      <c r="F43" s="257"/>
      <c r="G43" s="68">
        <f t="shared" si="0"/>
        <v>0</v>
      </c>
      <c r="H43" s="252"/>
      <c r="I43" s="253"/>
    </row>
    <row r="44" spans="1:9" ht="15.75">
      <c r="A44" s="235">
        <v>2185</v>
      </c>
      <c r="B44" s="248" t="s">
        <v>66</v>
      </c>
      <c r="C44" s="249">
        <v>8</v>
      </c>
      <c r="D44" s="250">
        <v>1</v>
      </c>
      <c r="E44" s="261"/>
      <c r="F44" s="257"/>
      <c r="G44" s="68">
        <f t="shared" si="0"/>
        <v>0</v>
      </c>
      <c r="H44" s="262"/>
      <c r="I44" s="253"/>
    </row>
    <row r="45" spans="1:9" s="58" customFormat="1" ht="40.5" customHeight="1">
      <c r="A45" s="263">
        <v>2200</v>
      </c>
      <c r="B45" s="224" t="s">
        <v>67</v>
      </c>
      <c r="C45" s="236">
        <v>0</v>
      </c>
      <c r="D45" s="237">
        <v>0</v>
      </c>
      <c r="E45" s="227" t="s">
        <v>868</v>
      </c>
      <c r="F45" s="264" t="s">
        <v>303</v>
      </c>
      <c r="G45" s="97">
        <f t="shared" si="0"/>
        <v>0</v>
      </c>
      <c r="H45" s="102">
        <f>H47+H50+H53+H56+H60</f>
        <v>0</v>
      </c>
      <c r="I45" s="69">
        <f>I47+I50+I53+I56+I60</f>
        <v>0</v>
      </c>
    </row>
    <row r="46" spans="1:9" ht="11.25" customHeight="1">
      <c r="A46" s="229"/>
      <c r="B46" s="224"/>
      <c r="C46" s="225"/>
      <c r="D46" s="226"/>
      <c r="E46" s="230" t="s">
        <v>807</v>
      </c>
      <c r="F46" s="231"/>
      <c r="G46" s="68">
        <f t="shared" si="0"/>
        <v>0</v>
      </c>
      <c r="H46" s="265"/>
      <c r="I46" s="266"/>
    </row>
    <row r="47" spans="1:9">
      <c r="A47" s="235">
        <v>2210</v>
      </c>
      <c r="B47" s="224" t="s">
        <v>67</v>
      </c>
      <c r="C47" s="249">
        <v>1</v>
      </c>
      <c r="D47" s="250">
        <v>0</v>
      </c>
      <c r="E47" s="238" t="s">
        <v>304</v>
      </c>
      <c r="F47" s="267" t="s">
        <v>305</v>
      </c>
      <c r="G47" s="68">
        <f t="shared" si="0"/>
        <v>0</v>
      </c>
      <c r="H47" s="67">
        <f>H49</f>
        <v>0</v>
      </c>
      <c r="I47" s="69">
        <f>I49</f>
        <v>0</v>
      </c>
    </row>
    <row r="48" spans="1:9" s="12" customFormat="1" ht="10.5" customHeight="1">
      <c r="A48" s="235"/>
      <c r="B48" s="224"/>
      <c r="C48" s="236"/>
      <c r="D48" s="237"/>
      <c r="E48" s="230" t="s">
        <v>808</v>
      </c>
      <c r="F48" s="239"/>
      <c r="G48" s="68">
        <f t="shared" si="0"/>
        <v>0</v>
      </c>
      <c r="H48" s="240"/>
      <c r="I48" s="241"/>
    </row>
    <row r="49" spans="1:9" ht="15.75">
      <c r="A49" s="235">
        <v>2211</v>
      </c>
      <c r="B49" s="248" t="s">
        <v>67</v>
      </c>
      <c r="C49" s="249">
        <v>1</v>
      </c>
      <c r="D49" s="250">
        <v>1</v>
      </c>
      <c r="E49" s="230" t="s">
        <v>306</v>
      </c>
      <c r="F49" s="257" t="s">
        <v>307</v>
      </c>
      <c r="G49" s="68">
        <f t="shared" si="0"/>
        <v>0</v>
      </c>
      <c r="H49" s="252"/>
      <c r="I49" s="253"/>
    </row>
    <row r="50" spans="1:9">
      <c r="A50" s="235">
        <v>2220</v>
      </c>
      <c r="B50" s="224" t="s">
        <v>67</v>
      </c>
      <c r="C50" s="236">
        <v>2</v>
      </c>
      <c r="D50" s="237">
        <v>0</v>
      </c>
      <c r="E50" s="238" t="s">
        <v>308</v>
      </c>
      <c r="F50" s="267" t="s">
        <v>309</v>
      </c>
      <c r="G50" s="702">
        <f t="shared" si="0"/>
        <v>0</v>
      </c>
      <c r="H50" s="703">
        <f>H52</f>
        <v>0</v>
      </c>
      <c r="I50" s="69">
        <f>I52</f>
        <v>0</v>
      </c>
    </row>
    <row r="51" spans="1:9" s="12" customFormat="1" ht="10.5" customHeight="1">
      <c r="A51" s="235"/>
      <c r="B51" s="224"/>
      <c r="C51" s="236"/>
      <c r="D51" s="237"/>
      <c r="E51" s="230" t="s">
        <v>808</v>
      </c>
      <c r="F51" s="239"/>
      <c r="G51" s="704">
        <f t="shared" si="0"/>
        <v>0</v>
      </c>
      <c r="H51" s="705"/>
      <c r="I51" s="241"/>
    </row>
    <row r="52" spans="1:9" ht="15.75">
      <c r="A52" s="235">
        <v>2221</v>
      </c>
      <c r="B52" s="248" t="s">
        <v>67</v>
      </c>
      <c r="C52" s="249">
        <v>2</v>
      </c>
      <c r="D52" s="250">
        <v>1</v>
      </c>
      <c r="E52" s="230" t="s">
        <v>310</v>
      </c>
      <c r="F52" s="257" t="s">
        <v>311</v>
      </c>
      <c r="G52" s="702">
        <f t="shared" si="0"/>
        <v>0</v>
      </c>
      <c r="H52" s="278">
        <f>SUM(Sheet6!H125)</f>
        <v>0</v>
      </c>
      <c r="I52" s="253"/>
    </row>
    <row r="53" spans="1:9">
      <c r="A53" s="235">
        <v>2230</v>
      </c>
      <c r="B53" s="224" t="s">
        <v>67</v>
      </c>
      <c r="C53" s="249">
        <v>3</v>
      </c>
      <c r="D53" s="250">
        <v>0</v>
      </c>
      <c r="E53" s="238" t="s">
        <v>312</v>
      </c>
      <c r="F53" s="267" t="s">
        <v>313</v>
      </c>
      <c r="G53" s="68">
        <f t="shared" si="0"/>
        <v>0</v>
      </c>
      <c r="H53" s="67">
        <f>H55</f>
        <v>0</v>
      </c>
      <c r="I53" s="69">
        <f>I55</f>
        <v>0</v>
      </c>
    </row>
    <row r="54" spans="1:9" s="12" customFormat="1" ht="10.5" customHeight="1">
      <c r="A54" s="235"/>
      <c r="B54" s="224"/>
      <c r="C54" s="236"/>
      <c r="D54" s="237"/>
      <c r="E54" s="230" t="s">
        <v>808</v>
      </c>
      <c r="F54" s="239"/>
      <c r="G54" s="68">
        <f t="shared" si="0"/>
        <v>0</v>
      </c>
      <c r="H54" s="240"/>
      <c r="I54" s="241"/>
    </row>
    <row r="55" spans="1:9" ht="15.75">
      <c r="A55" s="235">
        <v>2231</v>
      </c>
      <c r="B55" s="248" t="s">
        <v>67</v>
      </c>
      <c r="C55" s="249">
        <v>3</v>
      </c>
      <c r="D55" s="250">
        <v>1</v>
      </c>
      <c r="E55" s="230" t="s">
        <v>314</v>
      </c>
      <c r="F55" s="257" t="s">
        <v>315</v>
      </c>
      <c r="G55" s="68">
        <f t="shared" si="0"/>
        <v>0</v>
      </c>
      <c r="H55" s="252"/>
      <c r="I55" s="253"/>
    </row>
    <row r="56" spans="1:9" ht="24">
      <c r="A56" s="235">
        <v>2240</v>
      </c>
      <c r="B56" s="224" t="s">
        <v>67</v>
      </c>
      <c r="C56" s="236">
        <v>4</v>
      </c>
      <c r="D56" s="237">
        <v>0</v>
      </c>
      <c r="E56" s="238" t="s">
        <v>316</v>
      </c>
      <c r="F56" s="239" t="s">
        <v>317</v>
      </c>
      <c r="G56" s="68">
        <f t="shared" si="0"/>
        <v>0</v>
      </c>
      <c r="H56" s="67">
        <f>H58</f>
        <v>0</v>
      </c>
      <c r="I56" s="69">
        <f>I58</f>
        <v>0</v>
      </c>
    </row>
    <row r="57" spans="1:9" s="12" customFormat="1" ht="10.5" customHeight="1">
      <c r="A57" s="235"/>
      <c r="B57" s="224"/>
      <c r="C57" s="236"/>
      <c r="D57" s="237"/>
      <c r="E57" s="230" t="s">
        <v>808</v>
      </c>
      <c r="F57" s="239"/>
      <c r="G57" s="68">
        <f t="shared" si="0"/>
        <v>0</v>
      </c>
      <c r="H57" s="240"/>
      <c r="I57" s="241"/>
    </row>
    <row r="58" spans="1:9" ht="24">
      <c r="A58" s="235">
        <v>2241</v>
      </c>
      <c r="B58" s="248" t="s">
        <v>67</v>
      </c>
      <c r="C58" s="249">
        <v>4</v>
      </c>
      <c r="D58" s="250">
        <v>1</v>
      </c>
      <c r="E58" s="230" t="s">
        <v>316</v>
      </c>
      <c r="F58" s="257" t="s">
        <v>317</v>
      </c>
      <c r="G58" s="68">
        <f t="shared" si="0"/>
        <v>0</v>
      </c>
      <c r="H58" s="252"/>
      <c r="I58" s="253"/>
    </row>
    <row r="59" spans="1:9" s="12" customFormat="1" ht="10.5" customHeight="1">
      <c r="A59" s="235"/>
      <c r="B59" s="224"/>
      <c r="C59" s="236"/>
      <c r="D59" s="237"/>
      <c r="E59" s="230" t="s">
        <v>808</v>
      </c>
      <c r="F59" s="239"/>
      <c r="G59" s="68">
        <f t="shared" si="0"/>
        <v>0</v>
      </c>
      <c r="H59" s="240"/>
      <c r="I59" s="241"/>
    </row>
    <row r="60" spans="1:9">
      <c r="A60" s="235">
        <v>2250</v>
      </c>
      <c r="B60" s="224" t="s">
        <v>67</v>
      </c>
      <c r="C60" s="236">
        <v>5</v>
      </c>
      <c r="D60" s="237">
        <v>0</v>
      </c>
      <c r="E60" s="238" t="s">
        <v>318</v>
      </c>
      <c r="F60" s="239" t="s">
        <v>319</v>
      </c>
      <c r="G60" s="68">
        <f t="shared" si="0"/>
        <v>0</v>
      </c>
      <c r="H60" s="67">
        <f>H62</f>
        <v>0</v>
      </c>
      <c r="I60" s="69">
        <f>I62</f>
        <v>0</v>
      </c>
    </row>
    <row r="61" spans="1:9" s="12" customFormat="1" ht="10.5" customHeight="1">
      <c r="A61" s="235"/>
      <c r="B61" s="224"/>
      <c r="C61" s="236"/>
      <c r="D61" s="237"/>
      <c r="E61" s="230" t="s">
        <v>808</v>
      </c>
      <c r="F61" s="239"/>
      <c r="G61" s="68">
        <f t="shared" si="0"/>
        <v>0</v>
      </c>
      <c r="H61" s="240"/>
      <c r="I61" s="241"/>
    </row>
    <row r="62" spans="1:9" ht="15.75">
      <c r="A62" s="235">
        <v>2251</v>
      </c>
      <c r="B62" s="248" t="s">
        <v>67</v>
      </c>
      <c r="C62" s="249">
        <v>5</v>
      </c>
      <c r="D62" s="250">
        <v>1</v>
      </c>
      <c r="E62" s="230" t="s">
        <v>318</v>
      </c>
      <c r="F62" s="257" t="s">
        <v>320</v>
      </c>
      <c r="G62" s="68">
        <f t="shared" si="0"/>
        <v>0</v>
      </c>
      <c r="H62" s="252"/>
      <c r="I62" s="253"/>
    </row>
    <row r="63" spans="1:9" s="58" customFormat="1" ht="58.5" customHeight="1">
      <c r="A63" s="263">
        <v>2300</v>
      </c>
      <c r="B63" s="268" t="s">
        <v>68</v>
      </c>
      <c r="C63" s="236">
        <v>0</v>
      </c>
      <c r="D63" s="237">
        <v>0</v>
      </c>
      <c r="E63" s="269" t="s">
        <v>869</v>
      </c>
      <c r="F63" s="264" t="s">
        <v>321</v>
      </c>
      <c r="G63" s="68">
        <f t="shared" si="0"/>
        <v>0</v>
      </c>
      <c r="H63" s="67">
        <f>H65+H70+H73+H77+H80+H83+H86</f>
        <v>0</v>
      </c>
      <c r="I63" s="69">
        <f>I65+I70+I73+I77+I80+I83+I86</f>
        <v>0</v>
      </c>
    </row>
    <row r="64" spans="1:9" ht="11.25" customHeight="1">
      <c r="A64" s="229"/>
      <c r="B64" s="224"/>
      <c r="C64" s="225"/>
      <c r="D64" s="226"/>
      <c r="E64" s="230" t="s">
        <v>807</v>
      </c>
      <c r="F64" s="231"/>
      <c r="G64" s="68">
        <f t="shared" si="0"/>
        <v>0</v>
      </c>
      <c r="H64" s="265"/>
      <c r="I64" s="266"/>
    </row>
    <row r="65" spans="1:9">
      <c r="A65" s="235">
        <v>2310</v>
      </c>
      <c r="B65" s="268" t="s">
        <v>68</v>
      </c>
      <c r="C65" s="236">
        <v>1</v>
      </c>
      <c r="D65" s="237">
        <v>0</v>
      </c>
      <c r="E65" s="238" t="s">
        <v>727</v>
      </c>
      <c r="F65" s="239" t="s">
        <v>323</v>
      </c>
      <c r="G65" s="68">
        <f t="shared" si="0"/>
        <v>0</v>
      </c>
      <c r="H65" s="67">
        <f>H67+H68+H69</f>
        <v>0</v>
      </c>
      <c r="I65" s="69">
        <f>I67+I68+I69</f>
        <v>0</v>
      </c>
    </row>
    <row r="66" spans="1:9" s="12" customFormat="1" ht="10.5" customHeight="1">
      <c r="A66" s="235"/>
      <c r="B66" s="224"/>
      <c r="C66" s="236"/>
      <c r="D66" s="237"/>
      <c r="E66" s="230" t="s">
        <v>808</v>
      </c>
      <c r="F66" s="239"/>
      <c r="G66" s="68">
        <f t="shared" si="0"/>
        <v>0</v>
      </c>
      <c r="H66" s="240"/>
      <c r="I66" s="241"/>
    </row>
    <row r="67" spans="1:9" ht="15.75">
      <c r="A67" s="235">
        <v>2311</v>
      </c>
      <c r="B67" s="270" t="s">
        <v>68</v>
      </c>
      <c r="C67" s="249">
        <v>1</v>
      </c>
      <c r="D67" s="250">
        <v>1</v>
      </c>
      <c r="E67" s="230" t="s">
        <v>322</v>
      </c>
      <c r="F67" s="257" t="s">
        <v>324</v>
      </c>
      <c r="G67" s="68">
        <f t="shared" si="0"/>
        <v>0</v>
      </c>
      <c r="H67" s="252"/>
      <c r="I67" s="253"/>
    </row>
    <row r="68" spans="1:9" ht="15.75">
      <c r="A68" s="235">
        <v>2312</v>
      </c>
      <c r="B68" s="270" t="s">
        <v>68</v>
      </c>
      <c r="C68" s="249">
        <v>1</v>
      </c>
      <c r="D68" s="250">
        <v>2</v>
      </c>
      <c r="E68" s="230" t="s">
        <v>728</v>
      </c>
      <c r="F68" s="257"/>
      <c r="G68" s="68">
        <f t="shared" si="0"/>
        <v>0</v>
      </c>
      <c r="H68" s="252"/>
      <c r="I68" s="253"/>
    </row>
    <row r="69" spans="1:9" ht="15.75">
      <c r="A69" s="235">
        <v>2313</v>
      </c>
      <c r="B69" s="270" t="s">
        <v>68</v>
      </c>
      <c r="C69" s="249">
        <v>1</v>
      </c>
      <c r="D69" s="250">
        <v>3</v>
      </c>
      <c r="E69" s="230" t="s">
        <v>729</v>
      </c>
      <c r="F69" s="257"/>
      <c r="G69" s="68">
        <f t="shared" si="0"/>
        <v>0</v>
      </c>
      <c r="H69" s="252"/>
      <c r="I69" s="253"/>
    </row>
    <row r="70" spans="1:9">
      <c r="A70" s="235">
        <v>2320</v>
      </c>
      <c r="B70" s="268" t="s">
        <v>68</v>
      </c>
      <c r="C70" s="236">
        <v>2</v>
      </c>
      <c r="D70" s="237">
        <v>0</v>
      </c>
      <c r="E70" s="238" t="s">
        <v>730</v>
      </c>
      <c r="F70" s="239" t="s">
        <v>325</v>
      </c>
      <c r="G70" s="68">
        <f t="shared" si="0"/>
        <v>0</v>
      </c>
      <c r="H70" s="67">
        <f>H72</f>
        <v>0</v>
      </c>
      <c r="I70" s="69">
        <f>I72</f>
        <v>0</v>
      </c>
    </row>
    <row r="71" spans="1:9" s="12" customFormat="1" ht="10.5" customHeight="1">
      <c r="A71" s="235"/>
      <c r="B71" s="224"/>
      <c r="C71" s="236"/>
      <c r="D71" s="237"/>
      <c r="E71" s="230" t="s">
        <v>808</v>
      </c>
      <c r="F71" s="239"/>
      <c r="G71" s="68">
        <f t="shared" si="0"/>
        <v>0</v>
      </c>
      <c r="H71" s="240"/>
      <c r="I71" s="241"/>
    </row>
    <row r="72" spans="1:9" ht="15.75">
      <c r="A72" s="235">
        <v>2321</v>
      </c>
      <c r="B72" s="270" t="s">
        <v>68</v>
      </c>
      <c r="C72" s="249">
        <v>2</v>
      </c>
      <c r="D72" s="250">
        <v>1</v>
      </c>
      <c r="E72" s="230" t="s">
        <v>731</v>
      </c>
      <c r="F72" s="257" t="s">
        <v>326</v>
      </c>
      <c r="G72" s="68">
        <f t="shared" si="0"/>
        <v>0</v>
      </c>
      <c r="H72" s="252"/>
      <c r="I72" s="253"/>
    </row>
    <row r="73" spans="1:9" ht="24">
      <c r="A73" s="235">
        <v>2330</v>
      </c>
      <c r="B73" s="268" t="s">
        <v>68</v>
      </c>
      <c r="C73" s="236">
        <v>3</v>
      </c>
      <c r="D73" s="237">
        <v>0</v>
      </c>
      <c r="E73" s="238" t="s">
        <v>732</v>
      </c>
      <c r="F73" s="239" t="s">
        <v>327</v>
      </c>
      <c r="G73" s="68">
        <f t="shared" si="0"/>
        <v>0</v>
      </c>
      <c r="H73" s="67">
        <f>H75+H76</f>
        <v>0</v>
      </c>
      <c r="I73" s="69">
        <f>I75+I76</f>
        <v>0</v>
      </c>
    </row>
    <row r="74" spans="1:9" s="12" customFormat="1" ht="10.5" customHeight="1">
      <c r="A74" s="235"/>
      <c r="B74" s="224"/>
      <c r="C74" s="236"/>
      <c r="D74" s="237"/>
      <c r="E74" s="230" t="s">
        <v>808</v>
      </c>
      <c r="F74" s="239"/>
      <c r="G74" s="68">
        <f t="shared" si="0"/>
        <v>0</v>
      </c>
      <c r="H74" s="240"/>
      <c r="I74" s="241"/>
    </row>
    <row r="75" spans="1:9" ht="15.75">
      <c r="A75" s="235">
        <v>2331</v>
      </c>
      <c r="B75" s="270" t="s">
        <v>68</v>
      </c>
      <c r="C75" s="249">
        <v>3</v>
      </c>
      <c r="D75" s="250">
        <v>1</v>
      </c>
      <c r="E75" s="230" t="s">
        <v>328</v>
      </c>
      <c r="F75" s="257" t="s">
        <v>329</v>
      </c>
      <c r="G75" s="68">
        <f t="shared" si="0"/>
        <v>0</v>
      </c>
      <c r="H75" s="252"/>
      <c r="I75" s="253"/>
    </row>
    <row r="76" spans="1:9" ht="15.75">
      <c r="A76" s="235">
        <v>2332</v>
      </c>
      <c r="B76" s="270" t="s">
        <v>68</v>
      </c>
      <c r="C76" s="249">
        <v>3</v>
      </c>
      <c r="D76" s="250">
        <v>2</v>
      </c>
      <c r="E76" s="230" t="s">
        <v>733</v>
      </c>
      <c r="F76" s="257"/>
      <c r="G76" s="68">
        <f t="shared" ref="G76:G138" si="1">H76+I76</f>
        <v>0</v>
      </c>
      <c r="H76" s="252"/>
      <c r="I76" s="253"/>
    </row>
    <row r="77" spans="1:9">
      <c r="A77" s="235">
        <v>2340</v>
      </c>
      <c r="B77" s="268" t="s">
        <v>68</v>
      </c>
      <c r="C77" s="236">
        <v>4</v>
      </c>
      <c r="D77" s="237">
        <v>0</v>
      </c>
      <c r="E77" s="238" t="s">
        <v>734</v>
      </c>
      <c r="F77" s="257"/>
      <c r="G77" s="68">
        <f t="shared" si="1"/>
        <v>0</v>
      </c>
      <c r="H77" s="67">
        <f>H79</f>
        <v>0</v>
      </c>
      <c r="I77" s="69">
        <f>I79</f>
        <v>0</v>
      </c>
    </row>
    <row r="78" spans="1:9" s="12" customFormat="1" ht="10.5" customHeight="1">
      <c r="A78" s="235"/>
      <c r="B78" s="224"/>
      <c r="C78" s="236"/>
      <c r="D78" s="237"/>
      <c r="E78" s="230" t="s">
        <v>808</v>
      </c>
      <c r="F78" s="239"/>
      <c r="G78" s="68">
        <f t="shared" si="1"/>
        <v>0</v>
      </c>
      <c r="H78" s="240"/>
      <c r="I78" s="241"/>
    </row>
    <row r="79" spans="1:9" ht="15.75">
      <c r="A79" s="235">
        <v>2341</v>
      </c>
      <c r="B79" s="270" t="s">
        <v>68</v>
      </c>
      <c r="C79" s="249">
        <v>4</v>
      </c>
      <c r="D79" s="250">
        <v>1</v>
      </c>
      <c r="E79" s="230" t="s">
        <v>734</v>
      </c>
      <c r="F79" s="257"/>
      <c r="G79" s="68">
        <f t="shared" si="1"/>
        <v>0</v>
      </c>
      <c r="H79" s="252"/>
      <c r="I79" s="253"/>
    </row>
    <row r="80" spans="1:9">
      <c r="A80" s="235">
        <v>2350</v>
      </c>
      <c r="B80" s="268" t="s">
        <v>68</v>
      </c>
      <c r="C80" s="236">
        <v>5</v>
      </c>
      <c r="D80" s="237">
        <v>0</v>
      </c>
      <c r="E80" s="238" t="s">
        <v>330</v>
      </c>
      <c r="F80" s="239" t="s">
        <v>331</v>
      </c>
      <c r="G80" s="68">
        <f t="shared" si="1"/>
        <v>0</v>
      </c>
      <c r="H80" s="67">
        <f>H82</f>
        <v>0</v>
      </c>
      <c r="I80" s="69">
        <f>I82</f>
        <v>0</v>
      </c>
    </row>
    <row r="81" spans="1:9" s="12" customFormat="1" ht="10.5" customHeight="1">
      <c r="A81" s="235"/>
      <c r="B81" s="224"/>
      <c r="C81" s="236"/>
      <c r="D81" s="237"/>
      <c r="E81" s="230" t="s">
        <v>808</v>
      </c>
      <c r="F81" s="239"/>
      <c r="G81" s="68">
        <f t="shared" si="1"/>
        <v>0</v>
      </c>
      <c r="H81" s="240"/>
      <c r="I81" s="241"/>
    </row>
    <row r="82" spans="1:9" ht="15.75">
      <c r="A82" s="235">
        <v>2351</v>
      </c>
      <c r="B82" s="270" t="s">
        <v>68</v>
      </c>
      <c r="C82" s="249">
        <v>5</v>
      </c>
      <c r="D82" s="250">
        <v>1</v>
      </c>
      <c r="E82" s="230" t="s">
        <v>332</v>
      </c>
      <c r="F82" s="257" t="s">
        <v>331</v>
      </c>
      <c r="G82" s="68">
        <f t="shared" si="1"/>
        <v>0</v>
      </c>
      <c r="H82" s="252"/>
      <c r="I82" s="253"/>
    </row>
    <row r="83" spans="1:9" ht="36">
      <c r="A83" s="235">
        <v>2360</v>
      </c>
      <c r="B83" s="268" t="s">
        <v>68</v>
      </c>
      <c r="C83" s="236">
        <v>6</v>
      </c>
      <c r="D83" s="237">
        <v>0</v>
      </c>
      <c r="E83" s="238" t="s">
        <v>847</v>
      </c>
      <c r="F83" s="239" t="s">
        <v>333</v>
      </c>
      <c r="G83" s="68">
        <f t="shared" si="1"/>
        <v>0</v>
      </c>
      <c r="H83" s="67">
        <f>H85</f>
        <v>0</v>
      </c>
      <c r="I83" s="69">
        <f>I85</f>
        <v>0</v>
      </c>
    </row>
    <row r="84" spans="1:9" s="12" customFormat="1" ht="10.5" customHeight="1">
      <c r="A84" s="235"/>
      <c r="B84" s="224"/>
      <c r="C84" s="236"/>
      <c r="D84" s="237"/>
      <c r="E84" s="230" t="s">
        <v>808</v>
      </c>
      <c r="F84" s="239"/>
      <c r="G84" s="68">
        <f t="shared" si="1"/>
        <v>0</v>
      </c>
      <c r="H84" s="240"/>
      <c r="I84" s="241"/>
    </row>
    <row r="85" spans="1:9" ht="24">
      <c r="A85" s="235">
        <v>2361</v>
      </c>
      <c r="B85" s="270" t="s">
        <v>68</v>
      </c>
      <c r="C85" s="249">
        <v>6</v>
      </c>
      <c r="D85" s="250">
        <v>1</v>
      </c>
      <c r="E85" s="230" t="s">
        <v>847</v>
      </c>
      <c r="F85" s="257" t="s">
        <v>334</v>
      </c>
      <c r="G85" s="68">
        <f t="shared" si="1"/>
        <v>0</v>
      </c>
      <c r="H85" s="252"/>
      <c r="I85" s="253"/>
    </row>
    <row r="86" spans="1:9" ht="28.5">
      <c r="A86" s="235">
        <v>2370</v>
      </c>
      <c r="B86" s="268" t="s">
        <v>68</v>
      </c>
      <c r="C86" s="236">
        <v>7</v>
      </c>
      <c r="D86" s="237">
        <v>0</v>
      </c>
      <c r="E86" s="238" t="s">
        <v>848</v>
      </c>
      <c r="F86" s="239" t="s">
        <v>335</v>
      </c>
      <c r="G86" s="68">
        <f t="shared" si="1"/>
        <v>0</v>
      </c>
      <c r="H86" s="67">
        <f>H88</f>
        <v>0</v>
      </c>
      <c r="I86" s="69">
        <f>I88</f>
        <v>0</v>
      </c>
    </row>
    <row r="87" spans="1:9" s="12" customFormat="1" ht="10.5" customHeight="1">
      <c r="A87" s="235"/>
      <c r="B87" s="224"/>
      <c r="C87" s="236"/>
      <c r="D87" s="237"/>
      <c r="E87" s="230" t="s">
        <v>808</v>
      </c>
      <c r="F87" s="239"/>
      <c r="G87" s="68">
        <f t="shared" si="1"/>
        <v>0</v>
      </c>
      <c r="H87" s="240"/>
      <c r="I87" s="241"/>
    </row>
    <row r="88" spans="1:9" ht="24">
      <c r="A88" s="235">
        <v>2371</v>
      </c>
      <c r="B88" s="270" t="s">
        <v>68</v>
      </c>
      <c r="C88" s="249">
        <v>7</v>
      </c>
      <c r="D88" s="250">
        <v>1</v>
      </c>
      <c r="E88" s="230" t="s">
        <v>849</v>
      </c>
      <c r="F88" s="257" t="s">
        <v>336</v>
      </c>
      <c r="G88" s="68">
        <f t="shared" si="1"/>
        <v>0</v>
      </c>
      <c r="H88" s="252"/>
      <c r="I88" s="253"/>
    </row>
    <row r="89" spans="1:9" s="58" customFormat="1" ht="52.5" customHeight="1">
      <c r="A89" s="263">
        <v>2400</v>
      </c>
      <c r="B89" s="268" t="s">
        <v>72</v>
      </c>
      <c r="C89" s="236">
        <v>0</v>
      </c>
      <c r="D89" s="237">
        <v>0</v>
      </c>
      <c r="E89" s="269" t="s">
        <v>870</v>
      </c>
      <c r="F89" s="264" t="s">
        <v>337</v>
      </c>
      <c r="G89" s="97">
        <f t="shared" si="1"/>
        <v>0</v>
      </c>
      <c r="H89" s="102">
        <f>H91+H95+H101+H109+H114+H121+H124+H130</f>
        <v>0</v>
      </c>
      <c r="I89" s="102">
        <f>SUM(I114+I139)</f>
        <v>0</v>
      </c>
    </row>
    <row r="90" spans="1:9" ht="11.25" customHeight="1">
      <c r="A90" s="229"/>
      <c r="B90" s="224"/>
      <c r="C90" s="225"/>
      <c r="D90" s="226"/>
      <c r="E90" s="230" t="s">
        <v>807</v>
      </c>
      <c r="F90" s="231"/>
      <c r="G90" s="68">
        <f t="shared" si="1"/>
        <v>0</v>
      </c>
      <c r="H90" s="265"/>
      <c r="I90" s="266"/>
    </row>
    <row r="91" spans="1:9" ht="28.5">
      <c r="A91" s="235">
        <v>2410</v>
      </c>
      <c r="B91" s="268" t="s">
        <v>72</v>
      </c>
      <c r="C91" s="236">
        <v>1</v>
      </c>
      <c r="D91" s="237">
        <v>0</v>
      </c>
      <c r="E91" s="238" t="s">
        <v>338</v>
      </c>
      <c r="F91" s="239" t="s">
        <v>341</v>
      </c>
      <c r="G91" s="68">
        <f t="shared" si="1"/>
        <v>0</v>
      </c>
      <c r="H91" s="67">
        <f>H93+H94</f>
        <v>0</v>
      </c>
      <c r="I91" s="69">
        <f>I93+I94</f>
        <v>0</v>
      </c>
    </row>
    <row r="92" spans="1:9" s="12" customFormat="1" ht="10.5" customHeight="1">
      <c r="A92" s="235"/>
      <c r="B92" s="224"/>
      <c r="C92" s="236"/>
      <c r="D92" s="237"/>
      <c r="E92" s="230" t="s">
        <v>808</v>
      </c>
      <c r="F92" s="239"/>
      <c r="G92" s="68">
        <f t="shared" si="1"/>
        <v>0</v>
      </c>
      <c r="H92" s="240"/>
      <c r="I92" s="241"/>
    </row>
    <row r="93" spans="1:9" ht="24">
      <c r="A93" s="235">
        <v>2411</v>
      </c>
      <c r="B93" s="270" t="s">
        <v>72</v>
      </c>
      <c r="C93" s="249">
        <v>1</v>
      </c>
      <c r="D93" s="250">
        <v>1</v>
      </c>
      <c r="E93" s="230" t="s">
        <v>342</v>
      </c>
      <c r="F93" s="251" t="s">
        <v>343</v>
      </c>
      <c r="G93" s="68">
        <f t="shared" si="1"/>
        <v>0</v>
      </c>
      <c r="H93" s="252"/>
      <c r="I93" s="253"/>
    </row>
    <row r="94" spans="1:9" ht="24">
      <c r="A94" s="235">
        <v>2412</v>
      </c>
      <c r="B94" s="270" t="s">
        <v>72</v>
      </c>
      <c r="C94" s="249">
        <v>1</v>
      </c>
      <c r="D94" s="250">
        <v>2</v>
      </c>
      <c r="E94" s="230" t="s">
        <v>344</v>
      </c>
      <c r="F94" s="257" t="s">
        <v>345</v>
      </c>
      <c r="G94" s="68">
        <f t="shared" si="1"/>
        <v>0</v>
      </c>
      <c r="H94" s="252"/>
      <c r="I94" s="253"/>
    </row>
    <row r="95" spans="1:9" ht="24">
      <c r="A95" s="235">
        <v>2420</v>
      </c>
      <c r="B95" s="268" t="s">
        <v>72</v>
      </c>
      <c r="C95" s="236">
        <v>2</v>
      </c>
      <c r="D95" s="237">
        <v>0</v>
      </c>
      <c r="E95" s="238" t="s">
        <v>346</v>
      </c>
      <c r="F95" s="239" t="s">
        <v>347</v>
      </c>
      <c r="G95" s="97">
        <v>0</v>
      </c>
      <c r="H95" s="102">
        <v>0</v>
      </c>
      <c r="I95" s="69">
        <f>I97+I98+I99+I100</f>
        <v>0</v>
      </c>
    </row>
    <row r="96" spans="1:9" s="12" customFormat="1" ht="10.5" customHeight="1">
      <c r="A96" s="235"/>
      <c r="B96" s="224"/>
      <c r="C96" s="236"/>
      <c r="D96" s="237"/>
      <c r="E96" s="230" t="s">
        <v>808</v>
      </c>
      <c r="F96" s="239"/>
      <c r="G96" s="68">
        <f t="shared" si="1"/>
        <v>0</v>
      </c>
      <c r="H96" s="240"/>
      <c r="I96" s="241"/>
    </row>
    <row r="97" spans="1:9">
      <c r="A97" s="242">
        <v>2421</v>
      </c>
      <c r="B97" s="271" t="s">
        <v>72</v>
      </c>
      <c r="C97" s="244">
        <v>2</v>
      </c>
      <c r="D97" s="245">
        <v>1</v>
      </c>
      <c r="E97" s="246" t="s">
        <v>348</v>
      </c>
      <c r="F97" s="272" t="s">
        <v>349</v>
      </c>
      <c r="G97" s="101">
        <f t="shared" si="1"/>
        <v>0</v>
      </c>
      <c r="H97" s="112">
        <f>Sheet6!H226</f>
        <v>0</v>
      </c>
      <c r="I97" s="88">
        <f>Sheet6!I226</f>
        <v>0</v>
      </c>
    </row>
    <row r="98" spans="1:9" ht="15.75">
      <c r="A98" s="235">
        <v>2422</v>
      </c>
      <c r="B98" s="270" t="s">
        <v>72</v>
      </c>
      <c r="C98" s="249">
        <v>2</v>
      </c>
      <c r="D98" s="250">
        <v>2</v>
      </c>
      <c r="E98" s="230" t="s">
        <v>350</v>
      </c>
      <c r="F98" s="257" t="s">
        <v>351</v>
      </c>
      <c r="G98" s="68">
        <f t="shared" si="1"/>
        <v>0</v>
      </c>
      <c r="H98" s="252"/>
      <c r="I98" s="253"/>
    </row>
    <row r="99" spans="1:9" ht="15.75">
      <c r="A99" s="235">
        <v>2423</v>
      </c>
      <c r="B99" s="270" t="s">
        <v>72</v>
      </c>
      <c r="C99" s="249">
        <v>2</v>
      </c>
      <c r="D99" s="250">
        <v>3</v>
      </c>
      <c r="E99" s="230" t="s">
        <v>352</v>
      </c>
      <c r="F99" s="257" t="s">
        <v>353</v>
      </c>
      <c r="G99" s="68">
        <f t="shared" si="1"/>
        <v>0</v>
      </c>
      <c r="H99" s="252"/>
      <c r="I99" s="253"/>
    </row>
    <row r="100" spans="1:9" ht="15.75">
      <c r="A100" s="235">
        <v>2424</v>
      </c>
      <c r="B100" s="270" t="s">
        <v>72</v>
      </c>
      <c r="C100" s="249">
        <v>2</v>
      </c>
      <c r="D100" s="250">
        <v>4</v>
      </c>
      <c r="E100" s="230" t="s">
        <v>73</v>
      </c>
      <c r="F100" s="257"/>
      <c r="G100" s="68">
        <f t="shared" si="1"/>
        <v>0</v>
      </c>
      <c r="H100" s="252"/>
      <c r="I100" s="253"/>
    </row>
    <row r="101" spans="1:9">
      <c r="A101" s="235">
        <v>2430</v>
      </c>
      <c r="B101" s="268" t="s">
        <v>72</v>
      </c>
      <c r="C101" s="236">
        <v>3</v>
      </c>
      <c r="D101" s="237">
        <v>0</v>
      </c>
      <c r="E101" s="238" t="s">
        <v>354</v>
      </c>
      <c r="F101" s="239" t="s">
        <v>355</v>
      </c>
      <c r="G101" s="68">
        <f t="shared" si="1"/>
        <v>0</v>
      </c>
      <c r="H101" s="67">
        <f>H103+H104+H105+H106+H107+H108</f>
        <v>0</v>
      </c>
      <c r="I101" s="69">
        <f>I103+I104+I105+I106+I107+I108</f>
        <v>0</v>
      </c>
    </row>
    <row r="102" spans="1:9" s="12" customFormat="1" ht="10.5" customHeight="1">
      <c r="A102" s="235"/>
      <c r="B102" s="224"/>
      <c r="C102" s="236"/>
      <c r="D102" s="237"/>
      <c r="E102" s="230" t="s">
        <v>808</v>
      </c>
      <c r="F102" s="239"/>
      <c r="G102" s="68">
        <f t="shared" si="1"/>
        <v>0</v>
      </c>
      <c r="H102" s="240"/>
      <c r="I102" s="241"/>
    </row>
    <row r="103" spans="1:9" ht="15.75">
      <c r="A103" s="235">
        <v>2431</v>
      </c>
      <c r="B103" s="270" t="s">
        <v>72</v>
      </c>
      <c r="C103" s="249">
        <v>3</v>
      </c>
      <c r="D103" s="250">
        <v>1</v>
      </c>
      <c r="E103" s="230" t="s">
        <v>356</v>
      </c>
      <c r="F103" s="257" t="s">
        <v>357</v>
      </c>
      <c r="G103" s="68">
        <f t="shared" si="1"/>
        <v>0</v>
      </c>
      <c r="H103" s="252"/>
      <c r="I103" s="253"/>
    </row>
    <row r="104" spans="1:9" ht="15.75">
      <c r="A104" s="235">
        <v>2432</v>
      </c>
      <c r="B104" s="270" t="s">
        <v>72</v>
      </c>
      <c r="C104" s="249">
        <v>3</v>
      </c>
      <c r="D104" s="250">
        <v>2</v>
      </c>
      <c r="E104" s="230" t="s">
        <v>358</v>
      </c>
      <c r="F104" s="257" t="s">
        <v>359</v>
      </c>
      <c r="G104" s="68">
        <f t="shared" si="1"/>
        <v>0</v>
      </c>
      <c r="H104" s="252"/>
      <c r="I104" s="253"/>
    </row>
    <row r="105" spans="1:9" ht="15.75">
      <c r="A105" s="235">
        <v>2433</v>
      </c>
      <c r="B105" s="270" t="s">
        <v>72</v>
      </c>
      <c r="C105" s="249">
        <v>3</v>
      </c>
      <c r="D105" s="250">
        <v>3</v>
      </c>
      <c r="E105" s="230" t="s">
        <v>360</v>
      </c>
      <c r="F105" s="257" t="s">
        <v>361</v>
      </c>
      <c r="G105" s="68">
        <f t="shared" si="1"/>
        <v>0</v>
      </c>
      <c r="H105" s="252"/>
      <c r="I105" s="253"/>
    </row>
    <row r="106" spans="1:9" ht="15.75">
      <c r="A106" s="235">
        <v>2434</v>
      </c>
      <c r="B106" s="270" t="s">
        <v>72</v>
      </c>
      <c r="C106" s="249">
        <v>3</v>
      </c>
      <c r="D106" s="250">
        <v>4</v>
      </c>
      <c r="E106" s="230" t="s">
        <v>362</v>
      </c>
      <c r="F106" s="257" t="s">
        <v>363</v>
      </c>
      <c r="G106" s="68">
        <f t="shared" si="1"/>
        <v>0</v>
      </c>
      <c r="H106" s="252"/>
      <c r="I106" s="253"/>
    </row>
    <row r="107" spans="1:9" ht="15.75">
      <c r="A107" s="235">
        <v>2435</v>
      </c>
      <c r="B107" s="270" t="s">
        <v>72</v>
      </c>
      <c r="C107" s="249">
        <v>3</v>
      </c>
      <c r="D107" s="250">
        <v>5</v>
      </c>
      <c r="E107" s="230" t="s">
        <v>364</v>
      </c>
      <c r="F107" s="257" t="s">
        <v>365</v>
      </c>
      <c r="G107" s="68">
        <f t="shared" si="1"/>
        <v>0</v>
      </c>
      <c r="H107" s="252"/>
      <c r="I107" s="253"/>
    </row>
    <row r="108" spans="1:9" ht="15.75">
      <c r="A108" s="235">
        <v>2436</v>
      </c>
      <c r="B108" s="270" t="s">
        <v>72</v>
      </c>
      <c r="C108" s="249">
        <v>3</v>
      </c>
      <c r="D108" s="250">
        <v>6</v>
      </c>
      <c r="E108" s="230" t="s">
        <v>366</v>
      </c>
      <c r="F108" s="257" t="s">
        <v>367</v>
      </c>
      <c r="G108" s="68">
        <f t="shared" si="1"/>
        <v>0</v>
      </c>
      <c r="H108" s="252"/>
      <c r="I108" s="253"/>
    </row>
    <row r="109" spans="1:9" ht="24">
      <c r="A109" s="235">
        <v>2440</v>
      </c>
      <c r="B109" s="268" t="s">
        <v>72</v>
      </c>
      <c r="C109" s="236">
        <v>4</v>
      </c>
      <c r="D109" s="237">
        <v>0</v>
      </c>
      <c r="E109" s="238" t="s">
        <v>368</v>
      </c>
      <c r="F109" s="239" t="s">
        <v>369</v>
      </c>
      <c r="G109" s="68">
        <f t="shared" si="1"/>
        <v>0</v>
      </c>
      <c r="H109" s="67">
        <f>H111+H112+H113</f>
        <v>0</v>
      </c>
      <c r="I109" s="69">
        <f>I111+I112+I113</f>
        <v>0</v>
      </c>
    </row>
    <row r="110" spans="1:9" s="12" customFormat="1" ht="10.5" customHeight="1">
      <c r="A110" s="235"/>
      <c r="B110" s="224"/>
      <c r="C110" s="236"/>
      <c r="D110" s="237"/>
      <c r="E110" s="230" t="s">
        <v>808</v>
      </c>
      <c r="F110" s="239"/>
      <c r="G110" s="68">
        <f t="shared" si="1"/>
        <v>0</v>
      </c>
      <c r="H110" s="240"/>
      <c r="I110" s="241"/>
    </row>
    <row r="111" spans="1:9" ht="28.5">
      <c r="A111" s="235">
        <v>2441</v>
      </c>
      <c r="B111" s="270" t="s">
        <v>72</v>
      </c>
      <c r="C111" s="249">
        <v>4</v>
      </c>
      <c r="D111" s="250">
        <v>1</v>
      </c>
      <c r="E111" s="230" t="s">
        <v>370</v>
      </c>
      <c r="F111" s="257" t="s">
        <v>371</v>
      </c>
      <c r="G111" s="68">
        <f t="shared" si="1"/>
        <v>0</v>
      </c>
      <c r="H111" s="252"/>
      <c r="I111" s="253"/>
    </row>
    <row r="112" spans="1:9" ht="15.75">
      <c r="A112" s="235">
        <v>2442</v>
      </c>
      <c r="B112" s="270" t="s">
        <v>72</v>
      </c>
      <c r="C112" s="249">
        <v>4</v>
      </c>
      <c r="D112" s="250">
        <v>2</v>
      </c>
      <c r="E112" s="230" t="s">
        <v>372</v>
      </c>
      <c r="F112" s="257" t="s">
        <v>373</v>
      </c>
      <c r="G112" s="68">
        <f t="shared" si="1"/>
        <v>0</v>
      </c>
      <c r="H112" s="252"/>
      <c r="I112" s="253"/>
    </row>
    <row r="113" spans="1:9" ht="15.75">
      <c r="A113" s="235">
        <v>2443</v>
      </c>
      <c r="B113" s="270" t="s">
        <v>72</v>
      </c>
      <c r="C113" s="249">
        <v>4</v>
      </c>
      <c r="D113" s="250">
        <v>3</v>
      </c>
      <c r="E113" s="230" t="s">
        <v>374</v>
      </c>
      <c r="F113" s="257" t="s">
        <v>375</v>
      </c>
      <c r="G113" s="68">
        <f t="shared" si="1"/>
        <v>0</v>
      </c>
      <c r="H113" s="252"/>
      <c r="I113" s="253"/>
    </row>
    <row r="114" spans="1:9">
      <c r="A114" s="235">
        <v>2450</v>
      </c>
      <c r="B114" s="268" t="s">
        <v>72</v>
      </c>
      <c r="C114" s="236">
        <v>5</v>
      </c>
      <c r="D114" s="237">
        <v>0</v>
      </c>
      <c r="E114" s="238" t="s">
        <v>376</v>
      </c>
      <c r="F114" s="267" t="s">
        <v>377</v>
      </c>
      <c r="G114" s="97">
        <f t="shared" si="1"/>
        <v>0</v>
      </c>
      <c r="H114" s="102">
        <v>0</v>
      </c>
      <c r="I114" s="103">
        <v>0</v>
      </c>
    </row>
    <row r="115" spans="1:9" s="12" customFormat="1" ht="10.5" customHeight="1">
      <c r="A115" s="235"/>
      <c r="B115" s="224"/>
      <c r="C115" s="236"/>
      <c r="D115" s="237"/>
      <c r="E115" s="230" t="s">
        <v>808</v>
      </c>
      <c r="F115" s="239"/>
      <c r="G115" s="68">
        <f t="shared" si="1"/>
        <v>0</v>
      </c>
      <c r="H115" s="240"/>
      <c r="I115" s="241"/>
    </row>
    <row r="116" spans="1:9" ht="15.75">
      <c r="A116" s="235">
        <v>2451</v>
      </c>
      <c r="B116" s="270" t="s">
        <v>72</v>
      </c>
      <c r="C116" s="249">
        <v>5</v>
      </c>
      <c r="D116" s="250">
        <v>1</v>
      </c>
      <c r="E116" s="230" t="s">
        <v>378</v>
      </c>
      <c r="F116" s="257" t="s">
        <v>379</v>
      </c>
      <c r="G116" s="97">
        <f t="shared" si="1"/>
        <v>0</v>
      </c>
      <c r="H116" s="252">
        <v>0</v>
      </c>
      <c r="I116" s="278">
        <v>0</v>
      </c>
    </row>
    <row r="117" spans="1:9" ht="15.75">
      <c r="A117" s="235">
        <v>2452</v>
      </c>
      <c r="B117" s="270" t="s">
        <v>72</v>
      </c>
      <c r="C117" s="249">
        <v>5</v>
      </c>
      <c r="D117" s="250">
        <v>2</v>
      </c>
      <c r="E117" s="230" t="s">
        <v>380</v>
      </c>
      <c r="F117" s="257" t="s">
        <v>381</v>
      </c>
      <c r="G117" s="68">
        <f t="shared" si="1"/>
        <v>0</v>
      </c>
      <c r="H117" s="252"/>
      <c r="I117" s="253"/>
    </row>
    <row r="118" spans="1:9" ht="15.75">
      <c r="A118" s="235">
        <v>2453</v>
      </c>
      <c r="B118" s="270" t="s">
        <v>72</v>
      </c>
      <c r="C118" s="249">
        <v>5</v>
      </c>
      <c r="D118" s="250">
        <v>3</v>
      </c>
      <c r="E118" s="230" t="s">
        <v>382</v>
      </c>
      <c r="F118" s="257" t="s">
        <v>383</v>
      </c>
      <c r="G118" s="68">
        <f t="shared" si="1"/>
        <v>0</v>
      </c>
      <c r="H118" s="252"/>
      <c r="I118" s="253"/>
    </row>
    <row r="119" spans="1:9" ht="15.75">
      <c r="A119" s="235">
        <v>2454</v>
      </c>
      <c r="B119" s="270" t="s">
        <v>72</v>
      </c>
      <c r="C119" s="249">
        <v>5</v>
      </c>
      <c r="D119" s="250">
        <v>4</v>
      </c>
      <c r="E119" s="230" t="s">
        <v>384</v>
      </c>
      <c r="F119" s="257" t="s">
        <v>385</v>
      </c>
      <c r="G119" s="68">
        <f t="shared" si="1"/>
        <v>0</v>
      </c>
      <c r="H119" s="252"/>
      <c r="I119" s="253"/>
    </row>
    <row r="120" spans="1:9" ht="15.75">
      <c r="A120" s="235">
        <v>2455</v>
      </c>
      <c r="B120" s="270" t="s">
        <v>72</v>
      </c>
      <c r="C120" s="249">
        <v>5</v>
      </c>
      <c r="D120" s="250">
        <v>5</v>
      </c>
      <c r="E120" s="230" t="s">
        <v>386</v>
      </c>
      <c r="F120" s="257" t="s">
        <v>387</v>
      </c>
      <c r="G120" s="97">
        <f t="shared" si="1"/>
        <v>0</v>
      </c>
      <c r="H120" s="252"/>
      <c r="I120" s="713">
        <v>0</v>
      </c>
    </row>
    <row r="121" spans="1:9">
      <c r="A121" s="235">
        <v>2460</v>
      </c>
      <c r="B121" s="268" t="s">
        <v>72</v>
      </c>
      <c r="C121" s="236">
        <v>6</v>
      </c>
      <c r="D121" s="237">
        <v>0</v>
      </c>
      <c r="E121" s="238" t="s">
        <v>388</v>
      </c>
      <c r="F121" s="239" t="s">
        <v>389</v>
      </c>
      <c r="G121" s="68">
        <f t="shared" si="1"/>
        <v>0</v>
      </c>
      <c r="H121" s="67">
        <f>H123</f>
        <v>0</v>
      </c>
      <c r="I121" s="69">
        <f>I123</f>
        <v>0</v>
      </c>
    </row>
    <row r="122" spans="1:9" s="12" customFormat="1" ht="10.5" customHeight="1">
      <c r="A122" s="235"/>
      <c r="B122" s="224"/>
      <c r="C122" s="236"/>
      <c r="D122" s="237"/>
      <c r="E122" s="230" t="s">
        <v>808</v>
      </c>
      <c r="F122" s="239"/>
      <c r="G122" s="68">
        <f t="shared" si="1"/>
        <v>0</v>
      </c>
      <c r="H122" s="240"/>
      <c r="I122" s="241"/>
    </row>
    <row r="123" spans="1:9" ht="15.75">
      <c r="A123" s="235">
        <v>2461</v>
      </c>
      <c r="B123" s="270" t="s">
        <v>72</v>
      </c>
      <c r="C123" s="249">
        <v>6</v>
      </c>
      <c r="D123" s="250">
        <v>1</v>
      </c>
      <c r="E123" s="230" t="s">
        <v>390</v>
      </c>
      <c r="F123" s="257" t="s">
        <v>389</v>
      </c>
      <c r="G123" s="68">
        <f t="shared" si="1"/>
        <v>0</v>
      </c>
      <c r="H123" s="252"/>
      <c r="I123" s="253"/>
    </row>
    <row r="124" spans="1:9">
      <c r="A124" s="235">
        <v>2470</v>
      </c>
      <c r="B124" s="268" t="s">
        <v>72</v>
      </c>
      <c r="C124" s="236">
        <v>7</v>
      </c>
      <c r="D124" s="237">
        <v>0</v>
      </c>
      <c r="E124" s="238" t="s">
        <v>391</v>
      </c>
      <c r="F124" s="267" t="s">
        <v>392</v>
      </c>
      <c r="G124" s="68">
        <f t="shared" si="1"/>
        <v>0</v>
      </c>
      <c r="H124" s="67">
        <f>H126+H127+H128+H129</f>
        <v>0</v>
      </c>
      <c r="I124" s="69">
        <f>I126+I127+I128+I129</f>
        <v>0</v>
      </c>
    </row>
    <row r="125" spans="1:9" s="12" customFormat="1" ht="10.5" customHeight="1">
      <c r="A125" s="235"/>
      <c r="B125" s="224"/>
      <c r="C125" s="236"/>
      <c r="D125" s="237"/>
      <c r="E125" s="230" t="s">
        <v>808</v>
      </c>
      <c r="F125" s="239"/>
      <c r="G125" s="68">
        <f t="shared" si="1"/>
        <v>0</v>
      </c>
      <c r="H125" s="240"/>
      <c r="I125" s="241"/>
    </row>
    <row r="126" spans="1:9" ht="24">
      <c r="A126" s="235">
        <v>2471</v>
      </c>
      <c r="B126" s="270" t="s">
        <v>72</v>
      </c>
      <c r="C126" s="249">
        <v>7</v>
      </c>
      <c r="D126" s="250">
        <v>1</v>
      </c>
      <c r="E126" s="230" t="s">
        <v>393</v>
      </c>
      <c r="F126" s="257" t="s">
        <v>394</v>
      </c>
      <c r="G126" s="68">
        <f>H126+I126</f>
        <v>0</v>
      </c>
      <c r="H126" s="252"/>
      <c r="I126" s="253"/>
    </row>
    <row r="127" spans="1:9" ht="15.75">
      <c r="A127" s="235">
        <v>2472</v>
      </c>
      <c r="B127" s="270" t="s">
        <v>72</v>
      </c>
      <c r="C127" s="249">
        <v>7</v>
      </c>
      <c r="D127" s="250">
        <v>2</v>
      </c>
      <c r="E127" s="230" t="s">
        <v>395</v>
      </c>
      <c r="F127" s="273" t="s">
        <v>396</v>
      </c>
      <c r="G127" s="68">
        <f t="shared" si="1"/>
        <v>0</v>
      </c>
      <c r="H127" s="252"/>
      <c r="I127" s="253"/>
    </row>
    <row r="128" spans="1:9" ht="15.75">
      <c r="A128" s="235">
        <v>2473</v>
      </c>
      <c r="B128" s="270" t="s">
        <v>72</v>
      </c>
      <c r="C128" s="249">
        <v>7</v>
      </c>
      <c r="D128" s="250">
        <v>3</v>
      </c>
      <c r="E128" s="230" t="s">
        <v>397</v>
      </c>
      <c r="F128" s="257" t="s">
        <v>398</v>
      </c>
      <c r="G128" s="68">
        <f t="shared" si="1"/>
        <v>0</v>
      </c>
      <c r="H128" s="252"/>
      <c r="I128" s="253"/>
    </row>
    <row r="129" spans="1:9" ht="15.75">
      <c r="A129" s="235">
        <v>2474</v>
      </c>
      <c r="B129" s="270" t="s">
        <v>72</v>
      </c>
      <c r="C129" s="249">
        <v>7</v>
      </c>
      <c r="D129" s="250">
        <v>4</v>
      </c>
      <c r="E129" s="230" t="s">
        <v>399</v>
      </c>
      <c r="F129" s="251" t="s">
        <v>400</v>
      </c>
      <c r="G129" s="68">
        <f t="shared" si="1"/>
        <v>0</v>
      </c>
      <c r="H129" s="252"/>
      <c r="I129" s="253"/>
    </row>
    <row r="130" spans="1:9" ht="29.25" customHeight="1">
      <c r="A130" s="235">
        <v>2480</v>
      </c>
      <c r="B130" s="268" t="s">
        <v>72</v>
      </c>
      <c r="C130" s="236">
        <v>8</v>
      </c>
      <c r="D130" s="237">
        <v>0</v>
      </c>
      <c r="E130" s="238" t="s">
        <v>401</v>
      </c>
      <c r="F130" s="239" t="s">
        <v>402</v>
      </c>
      <c r="G130" s="68">
        <f t="shared" si="1"/>
        <v>0</v>
      </c>
      <c r="H130" s="67">
        <f>H132+H133+H134+H135+H136+H137+H138</f>
        <v>0</v>
      </c>
      <c r="I130" s="69">
        <f>I132+I133+I134+I135+I136+I137+I138</f>
        <v>0</v>
      </c>
    </row>
    <row r="131" spans="1:9" s="12" customFormat="1" ht="10.5" customHeight="1">
      <c r="A131" s="235"/>
      <c r="B131" s="224"/>
      <c r="C131" s="236"/>
      <c r="D131" s="237"/>
      <c r="E131" s="230" t="s">
        <v>808</v>
      </c>
      <c r="F131" s="239"/>
      <c r="G131" s="68">
        <f t="shared" si="1"/>
        <v>0</v>
      </c>
      <c r="H131" s="240"/>
      <c r="I131" s="241"/>
    </row>
    <row r="132" spans="1:9" ht="36">
      <c r="A132" s="235">
        <v>2481</v>
      </c>
      <c r="B132" s="270" t="s">
        <v>72</v>
      </c>
      <c r="C132" s="249">
        <v>8</v>
      </c>
      <c r="D132" s="250">
        <v>1</v>
      </c>
      <c r="E132" s="230" t="s">
        <v>403</v>
      </c>
      <c r="F132" s="257" t="s">
        <v>404</v>
      </c>
      <c r="G132" s="68">
        <f t="shared" si="1"/>
        <v>0</v>
      </c>
      <c r="H132" s="252"/>
      <c r="I132" s="253"/>
    </row>
    <row r="133" spans="1:9" ht="36">
      <c r="A133" s="235">
        <v>2482</v>
      </c>
      <c r="B133" s="270" t="s">
        <v>72</v>
      </c>
      <c r="C133" s="249">
        <v>8</v>
      </c>
      <c r="D133" s="250">
        <v>2</v>
      </c>
      <c r="E133" s="230" t="s">
        <v>405</v>
      </c>
      <c r="F133" s="257" t="s">
        <v>406</v>
      </c>
      <c r="G133" s="68">
        <f t="shared" si="1"/>
        <v>0</v>
      </c>
      <c r="H133" s="252"/>
      <c r="I133" s="253"/>
    </row>
    <row r="134" spans="1:9" ht="24">
      <c r="A134" s="235">
        <v>2483</v>
      </c>
      <c r="B134" s="270" t="s">
        <v>72</v>
      </c>
      <c r="C134" s="249">
        <v>8</v>
      </c>
      <c r="D134" s="250">
        <v>3</v>
      </c>
      <c r="E134" s="230" t="s">
        <v>407</v>
      </c>
      <c r="F134" s="257" t="s">
        <v>408</v>
      </c>
      <c r="G134" s="68">
        <f t="shared" si="1"/>
        <v>0</v>
      </c>
      <c r="H134" s="252"/>
      <c r="I134" s="253"/>
    </row>
    <row r="135" spans="1:9" ht="37.5" customHeight="1">
      <c r="A135" s="235">
        <v>2484</v>
      </c>
      <c r="B135" s="270" t="s">
        <v>72</v>
      </c>
      <c r="C135" s="249">
        <v>8</v>
      </c>
      <c r="D135" s="250">
        <v>4</v>
      </c>
      <c r="E135" s="230" t="s">
        <v>409</v>
      </c>
      <c r="F135" s="257" t="s">
        <v>410</v>
      </c>
      <c r="G135" s="68">
        <f t="shared" si="1"/>
        <v>0</v>
      </c>
      <c r="H135" s="252"/>
      <c r="I135" s="253"/>
    </row>
    <row r="136" spans="1:9" ht="24">
      <c r="A136" s="235">
        <v>2485</v>
      </c>
      <c r="B136" s="270" t="s">
        <v>72</v>
      </c>
      <c r="C136" s="249">
        <v>8</v>
      </c>
      <c r="D136" s="250">
        <v>5</v>
      </c>
      <c r="E136" s="230" t="s">
        <v>411</v>
      </c>
      <c r="F136" s="257" t="s">
        <v>412</v>
      </c>
      <c r="G136" s="68">
        <f t="shared" si="1"/>
        <v>0</v>
      </c>
      <c r="H136" s="252"/>
      <c r="I136" s="253"/>
    </row>
    <row r="137" spans="1:9" ht="24">
      <c r="A137" s="235">
        <v>2486</v>
      </c>
      <c r="B137" s="270" t="s">
        <v>72</v>
      </c>
      <c r="C137" s="249">
        <v>8</v>
      </c>
      <c r="D137" s="250">
        <v>6</v>
      </c>
      <c r="E137" s="230" t="s">
        <v>413</v>
      </c>
      <c r="F137" s="257" t="s">
        <v>414</v>
      </c>
      <c r="G137" s="68">
        <f t="shared" si="1"/>
        <v>0</v>
      </c>
      <c r="H137" s="252"/>
      <c r="I137" s="253"/>
    </row>
    <row r="138" spans="1:9" ht="24">
      <c r="A138" s="235">
        <v>2487</v>
      </c>
      <c r="B138" s="270" t="s">
        <v>72</v>
      </c>
      <c r="C138" s="249">
        <v>8</v>
      </c>
      <c r="D138" s="250">
        <v>7</v>
      </c>
      <c r="E138" s="230" t="s">
        <v>415</v>
      </c>
      <c r="F138" s="257" t="s">
        <v>416</v>
      </c>
      <c r="G138" s="68">
        <f t="shared" si="1"/>
        <v>0</v>
      </c>
      <c r="H138" s="252"/>
      <c r="I138" s="253"/>
    </row>
    <row r="139" spans="1:9" ht="28.5">
      <c r="A139" s="235">
        <v>2490</v>
      </c>
      <c r="B139" s="268" t="s">
        <v>72</v>
      </c>
      <c r="C139" s="236">
        <v>9</v>
      </c>
      <c r="D139" s="237">
        <v>0</v>
      </c>
      <c r="E139" s="238" t="s">
        <v>417</v>
      </c>
      <c r="F139" s="239" t="s">
        <v>418</v>
      </c>
      <c r="G139" s="97">
        <f>I139</f>
        <v>0</v>
      </c>
      <c r="H139" s="116" t="str">
        <f>H142</f>
        <v>X</v>
      </c>
      <c r="I139" s="103">
        <f>I142</f>
        <v>0</v>
      </c>
    </row>
    <row r="140" spans="1:9" s="12" customFormat="1" ht="10.5" customHeight="1">
      <c r="A140" s="235"/>
      <c r="B140" s="224"/>
      <c r="C140" s="236"/>
      <c r="D140" s="237"/>
      <c r="E140" s="230" t="s">
        <v>808</v>
      </c>
      <c r="F140" s="239"/>
      <c r="G140" s="68">
        <f t="shared" ref="G140:G204" si="2">H140+I140</f>
        <v>0</v>
      </c>
      <c r="H140" s="240"/>
      <c r="I140" s="241"/>
    </row>
    <row r="141" spans="1:9" ht="24">
      <c r="A141" s="235">
        <v>2491</v>
      </c>
      <c r="B141" s="270"/>
      <c r="C141" s="249"/>
      <c r="D141" s="250"/>
      <c r="E141" s="230" t="s">
        <v>417</v>
      </c>
      <c r="F141" s="257" t="s">
        <v>419</v>
      </c>
      <c r="G141" s="68"/>
      <c r="H141" s="274" t="s">
        <v>260</v>
      </c>
      <c r="I141" s="253"/>
    </row>
    <row r="142" spans="1:9" ht="15.75">
      <c r="A142" s="235">
        <v>2491</v>
      </c>
      <c r="B142" s="270" t="s">
        <v>72</v>
      </c>
      <c r="C142" s="249" t="s">
        <v>119</v>
      </c>
      <c r="D142" s="250" t="s">
        <v>2</v>
      </c>
      <c r="E142" s="230" t="s">
        <v>800</v>
      </c>
      <c r="F142" s="257" t="s">
        <v>419</v>
      </c>
      <c r="G142" s="97">
        <f>I142</f>
        <v>0</v>
      </c>
      <c r="H142" s="274" t="s">
        <v>260</v>
      </c>
      <c r="I142" s="713">
        <f>Sheet3!F206</f>
        <v>0</v>
      </c>
    </row>
    <row r="143" spans="1:9" s="58" customFormat="1" ht="34.5" customHeight="1">
      <c r="A143" s="263">
        <v>2500</v>
      </c>
      <c r="B143" s="268" t="s">
        <v>74</v>
      </c>
      <c r="C143" s="236">
        <v>0</v>
      </c>
      <c r="D143" s="237">
        <v>0</v>
      </c>
      <c r="E143" s="269" t="s">
        <v>871</v>
      </c>
      <c r="F143" s="264" t="s">
        <v>420</v>
      </c>
      <c r="G143" s="68">
        <f t="shared" si="2"/>
        <v>1804</v>
      </c>
      <c r="H143" s="67">
        <f>H145+H148+H151+H154+H157+H160</f>
        <v>1804</v>
      </c>
      <c r="I143" s="69">
        <f>I145+I148+I151+I154+I157+I160</f>
        <v>0</v>
      </c>
    </row>
    <row r="144" spans="1:9" ht="11.25" customHeight="1">
      <c r="A144" s="229"/>
      <c r="B144" s="224"/>
      <c r="C144" s="225"/>
      <c r="D144" s="226"/>
      <c r="E144" s="230" t="s">
        <v>807</v>
      </c>
      <c r="F144" s="231"/>
      <c r="G144" s="68">
        <f t="shared" si="2"/>
        <v>0</v>
      </c>
      <c r="H144" s="265"/>
      <c r="I144" s="266"/>
    </row>
    <row r="145" spans="1:9">
      <c r="A145" s="235">
        <v>2510</v>
      </c>
      <c r="B145" s="268" t="s">
        <v>74</v>
      </c>
      <c r="C145" s="236">
        <v>1</v>
      </c>
      <c r="D145" s="237">
        <v>0</v>
      </c>
      <c r="E145" s="238" t="s">
        <v>421</v>
      </c>
      <c r="F145" s="239" t="s">
        <v>422</v>
      </c>
      <c r="G145" s="68">
        <f t="shared" si="2"/>
        <v>1804</v>
      </c>
      <c r="H145" s="67">
        <f>H147</f>
        <v>1804</v>
      </c>
      <c r="I145" s="69">
        <f>I147</f>
        <v>0</v>
      </c>
    </row>
    <row r="146" spans="1:9" s="12" customFormat="1" ht="10.5" customHeight="1">
      <c r="A146" s="235"/>
      <c r="B146" s="224"/>
      <c r="C146" s="236"/>
      <c r="D146" s="237"/>
      <c r="E146" s="230" t="s">
        <v>808</v>
      </c>
      <c r="F146" s="239"/>
      <c r="G146" s="68">
        <f t="shared" si="2"/>
        <v>0</v>
      </c>
      <c r="H146" s="240"/>
      <c r="I146" s="241"/>
    </row>
    <row r="147" spans="1:9" ht="15.75">
      <c r="A147" s="235">
        <v>2511</v>
      </c>
      <c r="B147" s="270" t="s">
        <v>74</v>
      </c>
      <c r="C147" s="249">
        <v>1</v>
      </c>
      <c r="D147" s="250">
        <v>1</v>
      </c>
      <c r="E147" s="230" t="s">
        <v>421</v>
      </c>
      <c r="F147" s="257" t="s">
        <v>423</v>
      </c>
      <c r="G147" s="68">
        <f t="shared" si="2"/>
        <v>1804</v>
      </c>
      <c r="H147" s="752">
        <v>1804</v>
      </c>
      <c r="I147" s="253"/>
    </row>
    <row r="148" spans="1:9">
      <c r="A148" s="235">
        <v>2520</v>
      </c>
      <c r="B148" s="268" t="s">
        <v>74</v>
      </c>
      <c r="C148" s="236">
        <v>2</v>
      </c>
      <c r="D148" s="237">
        <v>0</v>
      </c>
      <c r="E148" s="238" t="s">
        <v>424</v>
      </c>
      <c r="F148" s="239" t="s">
        <v>425</v>
      </c>
      <c r="G148" s="68">
        <f t="shared" si="2"/>
        <v>0</v>
      </c>
      <c r="H148" s="67">
        <f>H150</f>
        <v>0</v>
      </c>
      <c r="I148" s="69">
        <f>I150</f>
        <v>0</v>
      </c>
    </row>
    <row r="149" spans="1:9" s="12" customFormat="1" ht="10.5" customHeight="1">
      <c r="A149" s="235"/>
      <c r="B149" s="224"/>
      <c r="C149" s="236"/>
      <c r="D149" s="237"/>
      <c r="E149" s="230" t="s">
        <v>808</v>
      </c>
      <c r="F149" s="239"/>
      <c r="G149" s="68">
        <f t="shared" si="2"/>
        <v>0</v>
      </c>
      <c r="H149" s="240"/>
      <c r="I149" s="241"/>
    </row>
    <row r="150" spans="1:9" ht="15.75">
      <c r="A150" s="235">
        <v>2521</v>
      </c>
      <c r="B150" s="270" t="s">
        <v>74</v>
      </c>
      <c r="C150" s="249">
        <v>2</v>
      </c>
      <c r="D150" s="250">
        <v>1</v>
      </c>
      <c r="E150" s="230" t="s">
        <v>426</v>
      </c>
      <c r="F150" s="257" t="s">
        <v>427</v>
      </c>
      <c r="G150" s="68">
        <f t="shared" si="2"/>
        <v>0</v>
      </c>
      <c r="H150" s="252"/>
      <c r="I150" s="253"/>
    </row>
    <row r="151" spans="1:9">
      <c r="A151" s="235">
        <v>2530</v>
      </c>
      <c r="B151" s="268" t="s">
        <v>74</v>
      </c>
      <c r="C151" s="236">
        <v>3</v>
      </c>
      <c r="D151" s="237">
        <v>0</v>
      </c>
      <c r="E151" s="238" t="s">
        <v>428</v>
      </c>
      <c r="F151" s="239" t="s">
        <v>429</v>
      </c>
      <c r="G151" s="68">
        <f t="shared" si="2"/>
        <v>0</v>
      </c>
      <c r="H151" s="67">
        <f>H153</f>
        <v>0</v>
      </c>
      <c r="I151" s="69">
        <f>I153</f>
        <v>0</v>
      </c>
    </row>
    <row r="152" spans="1:9" s="12" customFormat="1" ht="10.5" customHeight="1">
      <c r="A152" s="235"/>
      <c r="B152" s="224"/>
      <c r="C152" s="236"/>
      <c r="D152" s="237"/>
      <c r="E152" s="230" t="s">
        <v>808</v>
      </c>
      <c r="F152" s="239"/>
      <c r="G152" s="68">
        <f t="shared" si="2"/>
        <v>0</v>
      </c>
      <c r="H152" s="240"/>
      <c r="I152" s="241"/>
    </row>
    <row r="153" spans="1:9" ht="15.75">
      <c r="A153" s="235">
        <v>2531</v>
      </c>
      <c r="B153" s="270" t="s">
        <v>74</v>
      </c>
      <c r="C153" s="249">
        <v>3</v>
      </c>
      <c r="D153" s="250">
        <v>1</v>
      </c>
      <c r="E153" s="230" t="s">
        <v>428</v>
      </c>
      <c r="F153" s="257" t="s">
        <v>430</v>
      </c>
      <c r="G153" s="68">
        <f t="shared" si="2"/>
        <v>0</v>
      </c>
      <c r="H153" s="252"/>
      <c r="I153" s="253"/>
    </row>
    <row r="154" spans="1:9" ht="24">
      <c r="A154" s="235">
        <v>2540</v>
      </c>
      <c r="B154" s="268" t="s">
        <v>74</v>
      </c>
      <c r="C154" s="236">
        <v>4</v>
      </c>
      <c r="D154" s="237">
        <v>0</v>
      </c>
      <c r="E154" s="238" t="s">
        <v>431</v>
      </c>
      <c r="F154" s="239" t="s">
        <v>432</v>
      </c>
      <c r="G154" s="68">
        <f t="shared" si="2"/>
        <v>0</v>
      </c>
      <c r="H154" s="67">
        <f>H156</f>
        <v>0</v>
      </c>
      <c r="I154" s="69">
        <f>I156</f>
        <v>0</v>
      </c>
    </row>
    <row r="155" spans="1:9" s="12" customFormat="1" ht="10.5" customHeight="1">
      <c r="A155" s="235"/>
      <c r="B155" s="224"/>
      <c r="C155" s="236"/>
      <c r="D155" s="237"/>
      <c r="E155" s="230" t="s">
        <v>808</v>
      </c>
      <c r="F155" s="239"/>
      <c r="G155" s="68">
        <f t="shared" si="2"/>
        <v>0</v>
      </c>
      <c r="H155" s="240"/>
      <c r="I155" s="241"/>
    </row>
    <row r="156" spans="1:9" ht="17.25" customHeight="1">
      <c r="A156" s="235">
        <v>2541</v>
      </c>
      <c r="B156" s="270" t="s">
        <v>74</v>
      </c>
      <c r="C156" s="249">
        <v>4</v>
      </c>
      <c r="D156" s="250">
        <v>1</v>
      </c>
      <c r="E156" s="230" t="s">
        <v>431</v>
      </c>
      <c r="F156" s="257" t="s">
        <v>433</v>
      </c>
      <c r="G156" s="68">
        <f t="shared" si="2"/>
        <v>0</v>
      </c>
      <c r="H156" s="252"/>
      <c r="I156" s="253"/>
    </row>
    <row r="157" spans="1:9" ht="27" customHeight="1">
      <c r="A157" s="235">
        <v>2550</v>
      </c>
      <c r="B157" s="268" t="s">
        <v>74</v>
      </c>
      <c r="C157" s="236">
        <v>5</v>
      </c>
      <c r="D157" s="237">
        <v>0</v>
      </c>
      <c r="E157" s="238" t="s">
        <v>434</v>
      </c>
      <c r="F157" s="239" t="s">
        <v>435</v>
      </c>
      <c r="G157" s="68">
        <f t="shared" si="2"/>
        <v>0</v>
      </c>
      <c r="H157" s="67">
        <f>H159</f>
        <v>0</v>
      </c>
      <c r="I157" s="69">
        <f>I159</f>
        <v>0</v>
      </c>
    </row>
    <row r="158" spans="1:9" s="12" customFormat="1" ht="10.5" customHeight="1">
      <c r="A158" s="235"/>
      <c r="B158" s="224"/>
      <c r="C158" s="236"/>
      <c r="D158" s="237"/>
      <c r="E158" s="230" t="s">
        <v>808</v>
      </c>
      <c r="F158" s="239"/>
      <c r="G158" s="68">
        <f t="shared" si="2"/>
        <v>0</v>
      </c>
      <c r="H158" s="240"/>
      <c r="I158" s="241"/>
    </row>
    <row r="159" spans="1:9" ht="24">
      <c r="A159" s="235">
        <v>2551</v>
      </c>
      <c r="B159" s="270" t="s">
        <v>74</v>
      </c>
      <c r="C159" s="249">
        <v>5</v>
      </c>
      <c r="D159" s="250">
        <v>1</v>
      </c>
      <c r="E159" s="230" t="s">
        <v>434</v>
      </c>
      <c r="F159" s="257" t="s">
        <v>436</v>
      </c>
      <c r="G159" s="68">
        <f t="shared" si="2"/>
        <v>0</v>
      </c>
      <c r="H159" s="252"/>
      <c r="I159" s="253"/>
    </row>
    <row r="160" spans="1:9" ht="28.5">
      <c r="A160" s="235">
        <v>2560</v>
      </c>
      <c r="B160" s="268" t="s">
        <v>74</v>
      </c>
      <c r="C160" s="236">
        <v>6</v>
      </c>
      <c r="D160" s="237">
        <v>0</v>
      </c>
      <c r="E160" s="238" t="s">
        <v>437</v>
      </c>
      <c r="F160" s="239" t="s">
        <v>438</v>
      </c>
      <c r="G160" s="68">
        <f t="shared" si="2"/>
        <v>0</v>
      </c>
      <c r="H160" s="67">
        <f>H162</f>
        <v>0</v>
      </c>
      <c r="I160" s="69">
        <f>I162</f>
        <v>0</v>
      </c>
    </row>
    <row r="161" spans="1:9" s="12" customFormat="1" ht="10.5" customHeight="1">
      <c r="A161" s="235"/>
      <c r="B161" s="224"/>
      <c r="C161" s="236"/>
      <c r="D161" s="237"/>
      <c r="E161" s="230" t="s">
        <v>808</v>
      </c>
      <c r="F161" s="239"/>
      <c r="G161" s="68">
        <f t="shared" si="2"/>
        <v>0</v>
      </c>
      <c r="H161" s="240"/>
      <c r="I161" s="241"/>
    </row>
    <row r="162" spans="1:9" ht="28.5">
      <c r="A162" s="235">
        <v>2561</v>
      </c>
      <c r="B162" s="270" t="s">
        <v>74</v>
      </c>
      <c r="C162" s="249">
        <v>6</v>
      </c>
      <c r="D162" s="250">
        <v>1</v>
      </c>
      <c r="E162" s="230" t="s">
        <v>437</v>
      </c>
      <c r="F162" s="257" t="s">
        <v>439</v>
      </c>
      <c r="G162" s="68">
        <f t="shared" si="2"/>
        <v>0</v>
      </c>
      <c r="H162" s="252"/>
      <c r="I162" s="253"/>
    </row>
    <row r="163" spans="1:9" s="58" customFormat="1" ht="44.25" customHeight="1">
      <c r="A163" s="263">
        <v>2600</v>
      </c>
      <c r="B163" s="268" t="s">
        <v>75</v>
      </c>
      <c r="C163" s="236">
        <v>0</v>
      </c>
      <c r="D163" s="237">
        <v>0</v>
      </c>
      <c r="E163" s="269" t="s">
        <v>872</v>
      </c>
      <c r="F163" s="264" t="s">
        <v>440</v>
      </c>
      <c r="G163" s="97">
        <f t="shared" si="2"/>
        <v>44633.4</v>
      </c>
      <c r="H163" s="102">
        <f>H165+H168+H171+H174+H177+H180</f>
        <v>627.5</v>
      </c>
      <c r="I163" s="103">
        <v>44005.9</v>
      </c>
    </row>
    <row r="164" spans="1:9" ht="11.25" customHeight="1">
      <c r="A164" s="229"/>
      <c r="B164" s="224"/>
      <c r="C164" s="225"/>
      <c r="D164" s="226"/>
      <c r="E164" s="230" t="s">
        <v>807</v>
      </c>
      <c r="F164" s="231"/>
      <c r="G164" s="68">
        <f t="shared" si="2"/>
        <v>0</v>
      </c>
      <c r="H164" s="265"/>
      <c r="I164" s="266"/>
    </row>
    <row r="165" spans="1:9">
      <c r="A165" s="235">
        <v>2610</v>
      </c>
      <c r="B165" s="268" t="s">
        <v>75</v>
      </c>
      <c r="C165" s="236">
        <v>1</v>
      </c>
      <c r="D165" s="237">
        <v>0</v>
      </c>
      <c r="E165" s="238" t="s">
        <v>441</v>
      </c>
      <c r="F165" s="239" t="s">
        <v>442</v>
      </c>
      <c r="G165" s="68">
        <f t="shared" si="2"/>
        <v>0</v>
      </c>
      <c r="H165" s="67">
        <f>H167</f>
        <v>0</v>
      </c>
      <c r="I165" s="69">
        <f>I167</f>
        <v>0</v>
      </c>
    </row>
    <row r="166" spans="1:9" s="12" customFormat="1" ht="10.5" customHeight="1">
      <c r="A166" s="235"/>
      <c r="B166" s="224"/>
      <c r="C166" s="236"/>
      <c r="D166" s="237"/>
      <c r="E166" s="230" t="s">
        <v>808</v>
      </c>
      <c r="F166" s="239"/>
      <c r="G166" s="68">
        <f t="shared" si="2"/>
        <v>0</v>
      </c>
      <c r="H166" s="240"/>
      <c r="I166" s="241"/>
    </row>
    <row r="167" spans="1:9" ht="15.75">
      <c r="A167" s="235">
        <v>2611</v>
      </c>
      <c r="B167" s="270" t="s">
        <v>75</v>
      </c>
      <c r="C167" s="249">
        <v>1</v>
      </c>
      <c r="D167" s="250">
        <v>1</v>
      </c>
      <c r="E167" s="230" t="s">
        <v>443</v>
      </c>
      <c r="F167" s="257" t="s">
        <v>444</v>
      </c>
      <c r="G167" s="68">
        <f t="shared" si="2"/>
        <v>0</v>
      </c>
      <c r="H167" s="252"/>
      <c r="I167" s="253"/>
    </row>
    <row r="168" spans="1:9">
      <c r="A168" s="235">
        <v>2620</v>
      </c>
      <c r="B168" s="268" t="s">
        <v>75</v>
      </c>
      <c r="C168" s="236">
        <v>2</v>
      </c>
      <c r="D168" s="237">
        <v>0</v>
      </c>
      <c r="E168" s="238" t="s">
        <v>445</v>
      </c>
      <c r="F168" s="239" t="s">
        <v>446</v>
      </c>
      <c r="G168" s="97">
        <f t="shared" si="2"/>
        <v>0</v>
      </c>
      <c r="H168" s="102">
        <f>H170</f>
        <v>0</v>
      </c>
      <c r="I168" s="103">
        <f>I170</f>
        <v>0</v>
      </c>
    </row>
    <row r="169" spans="1:9" s="12" customFormat="1" ht="10.5" customHeight="1">
      <c r="A169" s="235"/>
      <c r="B169" s="224"/>
      <c r="C169" s="236"/>
      <c r="D169" s="237"/>
      <c r="E169" s="230" t="s">
        <v>808</v>
      </c>
      <c r="F169" s="239"/>
      <c r="G169" s="97"/>
      <c r="H169" s="258"/>
      <c r="I169" s="275"/>
    </row>
    <row r="170" spans="1:9">
      <c r="A170" s="242">
        <v>2621</v>
      </c>
      <c r="B170" s="271" t="s">
        <v>75</v>
      </c>
      <c r="C170" s="244">
        <v>2</v>
      </c>
      <c r="D170" s="245">
        <v>1</v>
      </c>
      <c r="E170" s="246" t="s">
        <v>445</v>
      </c>
      <c r="F170" s="272" t="s">
        <v>447</v>
      </c>
      <c r="G170" s="101">
        <f t="shared" si="2"/>
        <v>0</v>
      </c>
      <c r="H170" s="112">
        <f>Sheet6!H398</f>
        <v>0</v>
      </c>
      <c r="I170" s="112">
        <f>Sheet6!I398</f>
        <v>0</v>
      </c>
    </row>
    <row r="171" spans="1:9">
      <c r="A171" s="235">
        <v>2630</v>
      </c>
      <c r="B171" s="268" t="s">
        <v>75</v>
      </c>
      <c r="C171" s="236">
        <v>3</v>
      </c>
      <c r="D171" s="237">
        <v>0</v>
      </c>
      <c r="E171" s="238" t="s">
        <v>448</v>
      </c>
      <c r="F171" s="239" t="s">
        <v>449</v>
      </c>
      <c r="G171" s="68">
        <f t="shared" si="2"/>
        <v>44633.4</v>
      </c>
      <c r="H171" s="67">
        <v>627.5</v>
      </c>
      <c r="I171" s="69">
        <v>44005.9</v>
      </c>
    </row>
    <row r="172" spans="1:9" s="12" customFormat="1" ht="10.5" customHeight="1">
      <c r="A172" s="235"/>
      <c r="B172" s="224"/>
      <c r="C172" s="236"/>
      <c r="D172" s="237"/>
      <c r="E172" s="230" t="s">
        <v>808</v>
      </c>
      <c r="F172" s="239"/>
      <c r="G172" s="68">
        <f t="shared" si="2"/>
        <v>0</v>
      </c>
      <c r="H172" s="240"/>
      <c r="I172" s="241"/>
    </row>
    <row r="173" spans="1:9" ht="15.75">
      <c r="A173" s="235">
        <v>2631</v>
      </c>
      <c r="B173" s="270" t="s">
        <v>75</v>
      </c>
      <c r="C173" s="249">
        <v>3</v>
      </c>
      <c r="D173" s="250">
        <v>1</v>
      </c>
      <c r="E173" s="230" t="s">
        <v>450</v>
      </c>
      <c r="F173" s="276" t="s">
        <v>451</v>
      </c>
      <c r="G173" s="68">
        <f t="shared" si="2"/>
        <v>44633.4</v>
      </c>
      <c r="H173" s="252">
        <v>627.5</v>
      </c>
      <c r="I173" s="253">
        <v>44005.9</v>
      </c>
    </row>
    <row r="174" spans="1:9">
      <c r="A174" s="235">
        <v>2640</v>
      </c>
      <c r="B174" s="268" t="s">
        <v>75</v>
      </c>
      <c r="C174" s="236">
        <v>4</v>
      </c>
      <c r="D174" s="237">
        <v>0</v>
      </c>
      <c r="E174" s="238" t="s">
        <v>452</v>
      </c>
      <c r="F174" s="239" t="s">
        <v>453</v>
      </c>
      <c r="G174" s="97">
        <f t="shared" si="2"/>
        <v>0</v>
      </c>
      <c r="H174" s="67">
        <f>H176</f>
        <v>0</v>
      </c>
      <c r="I174" s="103">
        <f>I176</f>
        <v>0</v>
      </c>
    </row>
    <row r="175" spans="1:9" s="12" customFormat="1" ht="10.5" customHeight="1">
      <c r="A175" s="235"/>
      <c r="B175" s="224"/>
      <c r="C175" s="236"/>
      <c r="D175" s="237"/>
      <c r="E175" s="230" t="s">
        <v>808</v>
      </c>
      <c r="F175" s="239"/>
      <c r="G175" s="68">
        <f t="shared" si="2"/>
        <v>0</v>
      </c>
      <c r="H175" s="240"/>
      <c r="I175" s="241"/>
    </row>
    <row r="176" spans="1:9" ht="15.75">
      <c r="A176" s="235">
        <v>2641</v>
      </c>
      <c r="B176" s="270" t="s">
        <v>75</v>
      </c>
      <c r="C176" s="249">
        <v>4</v>
      </c>
      <c r="D176" s="250">
        <v>1</v>
      </c>
      <c r="E176" s="230" t="s">
        <v>454</v>
      </c>
      <c r="F176" s="257" t="s">
        <v>455</v>
      </c>
      <c r="G176" s="97">
        <f t="shared" si="2"/>
        <v>0</v>
      </c>
      <c r="H176" s="252"/>
      <c r="I176" s="713">
        <f>Sheet6!G429</f>
        <v>0</v>
      </c>
    </row>
    <row r="177" spans="1:9" ht="36">
      <c r="A177" s="235">
        <v>2650</v>
      </c>
      <c r="B177" s="268" t="s">
        <v>75</v>
      </c>
      <c r="C177" s="236">
        <v>5</v>
      </c>
      <c r="D177" s="237">
        <v>0</v>
      </c>
      <c r="E177" s="238" t="s">
        <v>462</v>
      </c>
      <c r="F177" s="239" t="s">
        <v>463</v>
      </c>
      <c r="G177" s="68">
        <f t="shared" si="2"/>
        <v>0</v>
      </c>
      <c r="H177" s="67">
        <f>H179</f>
        <v>0</v>
      </c>
      <c r="I177" s="69">
        <f>I179</f>
        <v>0</v>
      </c>
    </row>
    <row r="178" spans="1:9" s="12" customFormat="1" ht="10.5" customHeight="1">
      <c r="A178" s="235"/>
      <c r="B178" s="224"/>
      <c r="C178" s="236"/>
      <c r="D178" s="237"/>
      <c r="E178" s="230" t="s">
        <v>808</v>
      </c>
      <c r="F178" s="239"/>
      <c r="G178" s="68">
        <f t="shared" si="2"/>
        <v>0</v>
      </c>
      <c r="H178" s="240"/>
      <c r="I178" s="241"/>
    </row>
    <row r="179" spans="1:9" ht="36">
      <c r="A179" s="235">
        <v>2651</v>
      </c>
      <c r="B179" s="270" t="s">
        <v>75</v>
      </c>
      <c r="C179" s="249">
        <v>5</v>
      </c>
      <c r="D179" s="250">
        <v>1</v>
      </c>
      <c r="E179" s="230" t="s">
        <v>462</v>
      </c>
      <c r="F179" s="257" t="s">
        <v>464</v>
      </c>
      <c r="G179" s="68">
        <f t="shared" si="2"/>
        <v>0</v>
      </c>
      <c r="H179" s="252"/>
      <c r="I179" s="253"/>
    </row>
    <row r="180" spans="1:9" ht="28.5">
      <c r="A180" s="235">
        <v>2660</v>
      </c>
      <c r="B180" s="268" t="s">
        <v>75</v>
      </c>
      <c r="C180" s="236">
        <v>6</v>
      </c>
      <c r="D180" s="237">
        <v>0</v>
      </c>
      <c r="E180" s="238" t="s">
        <v>466</v>
      </c>
      <c r="F180" s="267" t="s">
        <v>467</v>
      </c>
      <c r="G180" s="97">
        <f t="shared" si="2"/>
        <v>0</v>
      </c>
      <c r="H180" s="102">
        <f>H182</f>
        <v>0</v>
      </c>
      <c r="I180" s="103">
        <f>I182</f>
        <v>0</v>
      </c>
    </row>
    <row r="181" spans="1:9" s="12" customFormat="1" ht="10.5" customHeight="1">
      <c r="A181" s="235"/>
      <c r="B181" s="224"/>
      <c r="C181" s="236"/>
      <c r="D181" s="237"/>
      <c r="E181" s="230" t="s">
        <v>808</v>
      </c>
      <c r="F181" s="239"/>
      <c r="G181" s="97"/>
      <c r="H181" s="258"/>
      <c r="I181" s="275"/>
    </row>
    <row r="182" spans="1:9" ht="28.5">
      <c r="A182" s="235">
        <v>2661</v>
      </c>
      <c r="B182" s="270" t="s">
        <v>75</v>
      </c>
      <c r="C182" s="249">
        <v>6</v>
      </c>
      <c r="D182" s="250">
        <v>1</v>
      </c>
      <c r="E182" s="230" t="s">
        <v>466</v>
      </c>
      <c r="F182" s="257" t="s">
        <v>468</v>
      </c>
      <c r="G182" s="97">
        <f t="shared" si="2"/>
        <v>0</v>
      </c>
      <c r="H182" s="97">
        <f>Sheet6!H432</f>
        <v>0</v>
      </c>
      <c r="I182" s="97">
        <f>Sheet6!I432</f>
        <v>0</v>
      </c>
    </row>
    <row r="183" spans="1:9" s="58" customFormat="1" ht="36" customHeight="1">
      <c r="A183" s="263">
        <v>2700</v>
      </c>
      <c r="B183" s="268" t="s">
        <v>76</v>
      </c>
      <c r="C183" s="236">
        <v>0</v>
      </c>
      <c r="D183" s="237">
        <v>0</v>
      </c>
      <c r="E183" s="269" t="s">
        <v>873</v>
      </c>
      <c r="F183" s="264" t="s">
        <v>469</v>
      </c>
      <c r="G183" s="68">
        <f t="shared" si="2"/>
        <v>0</v>
      </c>
      <c r="H183" s="67">
        <f>H185+H190+H196+H202+H205+H208</f>
        <v>0</v>
      </c>
      <c r="I183" s="69">
        <f>I185+I190+I196+I202+I205+I208</f>
        <v>0</v>
      </c>
    </row>
    <row r="184" spans="1:9" ht="11.25" customHeight="1">
      <c r="A184" s="229"/>
      <c r="B184" s="224"/>
      <c r="C184" s="225"/>
      <c r="D184" s="226"/>
      <c r="E184" s="230" t="s">
        <v>807</v>
      </c>
      <c r="F184" s="231"/>
      <c r="G184" s="68">
        <f t="shared" si="2"/>
        <v>0</v>
      </c>
      <c r="H184" s="265"/>
      <c r="I184" s="266"/>
    </row>
    <row r="185" spans="1:9" ht="28.5">
      <c r="A185" s="235">
        <v>2710</v>
      </c>
      <c r="B185" s="268" t="s">
        <v>76</v>
      </c>
      <c r="C185" s="236">
        <v>1</v>
      </c>
      <c r="D185" s="237">
        <v>0</v>
      </c>
      <c r="E185" s="238" t="s">
        <v>470</v>
      </c>
      <c r="F185" s="239" t="s">
        <v>471</v>
      </c>
      <c r="G185" s="68">
        <f t="shared" si="2"/>
        <v>0</v>
      </c>
      <c r="H185" s="67">
        <f>H187+H188+H189</f>
        <v>0</v>
      </c>
      <c r="I185" s="69">
        <f>I187+I188+I189</f>
        <v>0</v>
      </c>
    </row>
    <row r="186" spans="1:9" s="12" customFormat="1" ht="10.5" customHeight="1">
      <c r="A186" s="235"/>
      <c r="B186" s="224"/>
      <c r="C186" s="236"/>
      <c r="D186" s="237"/>
      <c r="E186" s="230" t="s">
        <v>808</v>
      </c>
      <c r="F186" s="239"/>
      <c r="G186" s="68">
        <f t="shared" si="2"/>
        <v>0</v>
      </c>
      <c r="H186" s="240"/>
      <c r="I186" s="241"/>
    </row>
    <row r="187" spans="1:9" ht="15.75">
      <c r="A187" s="235">
        <v>2711</v>
      </c>
      <c r="B187" s="270" t="s">
        <v>76</v>
      </c>
      <c r="C187" s="249">
        <v>1</v>
      </c>
      <c r="D187" s="250">
        <v>1</v>
      </c>
      <c r="E187" s="230" t="s">
        <v>472</v>
      </c>
      <c r="F187" s="257" t="s">
        <v>473</v>
      </c>
      <c r="G187" s="68">
        <f t="shared" si="2"/>
        <v>0</v>
      </c>
      <c r="H187" s="252"/>
      <c r="I187" s="253"/>
    </row>
    <row r="188" spans="1:9" ht="15.75">
      <c r="A188" s="235">
        <v>2712</v>
      </c>
      <c r="B188" s="270" t="s">
        <v>76</v>
      </c>
      <c r="C188" s="249">
        <v>1</v>
      </c>
      <c r="D188" s="250">
        <v>2</v>
      </c>
      <c r="E188" s="230" t="s">
        <v>474</v>
      </c>
      <c r="F188" s="257" t="s">
        <v>475</v>
      </c>
      <c r="G188" s="68">
        <f t="shared" si="2"/>
        <v>0</v>
      </c>
      <c r="H188" s="252"/>
      <c r="I188" s="253"/>
    </row>
    <row r="189" spans="1:9" ht="15.75">
      <c r="A189" s="235">
        <v>2713</v>
      </c>
      <c r="B189" s="270" t="s">
        <v>76</v>
      </c>
      <c r="C189" s="249">
        <v>1</v>
      </c>
      <c r="D189" s="250">
        <v>3</v>
      </c>
      <c r="E189" s="230" t="s">
        <v>735</v>
      </c>
      <c r="F189" s="257" t="s">
        <v>476</v>
      </c>
      <c r="G189" s="68">
        <f t="shared" si="2"/>
        <v>0</v>
      </c>
      <c r="H189" s="252"/>
      <c r="I189" s="253"/>
    </row>
    <row r="190" spans="1:9">
      <c r="A190" s="235">
        <v>2720</v>
      </c>
      <c r="B190" s="268" t="s">
        <v>76</v>
      </c>
      <c r="C190" s="236">
        <v>2</v>
      </c>
      <c r="D190" s="237">
        <v>0</v>
      </c>
      <c r="E190" s="238" t="s">
        <v>77</v>
      </c>
      <c r="F190" s="239" t="s">
        <v>477</v>
      </c>
      <c r="G190" s="68">
        <f t="shared" si="2"/>
        <v>0</v>
      </c>
      <c r="H190" s="67">
        <f>H192+H193+H194+H195</f>
        <v>0</v>
      </c>
      <c r="I190" s="69">
        <f>I192+I193+I194+I195</f>
        <v>0</v>
      </c>
    </row>
    <row r="191" spans="1:9" s="12" customFormat="1" ht="10.5" customHeight="1">
      <c r="A191" s="235"/>
      <c r="B191" s="224"/>
      <c r="C191" s="236"/>
      <c r="D191" s="237"/>
      <c r="E191" s="230" t="s">
        <v>808</v>
      </c>
      <c r="F191" s="239"/>
      <c r="G191" s="68">
        <f t="shared" si="2"/>
        <v>0</v>
      </c>
      <c r="H191" s="240"/>
      <c r="I191" s="241"/>
    </row>
    <row r="192" spans="1:9" ht="15.75">
      <c r="A192" s="235">
        <v>2721</v>
      </c>
      <c r="B192" s="270" t="s">
        <v>76</v>
      </c>
      <c r="C192" s="249">
        <v>2</v>
      </c>
      <c r="D192" s="250">
        <v>1</v>
      </c>
      <c r="E192" s="230" t="s">
        <v>478</v>
      </c>
      <c r="F192" s="257" t="s">
        <v>479</v>
      </c>
      <c r="G192" s="68">
        <f t="shared" si="2"/>
        <v>0</v>
      </c>
      <c r="H192" s="252"/>
      <c r="I192" s="253"/>
    </row>
    <row r="193" spans="1:9" ht="20.25" customHeight="1">
      <c r="A193" s="235">
        <v>2722</v>
      </c>
      <c r="B193" s="270" t="s">
        <v>76</v>
      </c>
      <c r="C193" s="249">
        <v>2</v>
      </c>
      <c r="D193" s="250">
        <v>2</v>
      </c>
      <c r="E193" s="230" t="s">
        <v>480</v>
      </c>
      <c r="F193" s="257" t="s">
        <v>481</v>
      </c>
      <c r="G193" s="68">
        <f t="shared" si="2"/>
        <v>0</v>
      </c>
      <c r="H193" s="252"/>
      <c r="I193" s="253"/>
    </row>
    <row r="194" spans="1:9" ht="15.75">
      <c r="A194" s="235">
        <v>2723</v>
      </c>
      <c r="B194" s="270" t="s">
        <v>76</v>
      </c>
      <c r="C194" s="249">
        <v>2</v>
      </c>
      <c r="D194" s="250">
        <v>3</v>
      </c>
      <c r="E194" s="230" t="s">
        <v>736</v>
      </c>
      <c r="F194" s="257" t="s">
        <v>482</v>
      </c>
      <c r="G194" s="68">
        <f t="shared" si="2"/>
        <v>0</v>
      </c>
      <c r="H194" s="252"/>
      <c r="I194" s="253"/>
    </row>
    <row r="195" spans="1:9" ht="15.75">
      <c r="A195" s="235">
        <v>2724</v>
      </c>
      <c r="B195" s="270" t="s">
        <v>76</v>
      </c>
      <c r="C195" s="249">
        <v>2</v>
      </c>
      <c r="D195" s="250">
        <v>4</v>
      </c>
      <c r="E195" s="230" t="s">
        <v>483</v>
      </c>
      <c r="F195" s="257" t="s">
        <v>484</v>
      </c>
      <c r="G195" s="68">
        <f t="shared" si="2"/>
        <v>0</v>
      </c>
      <c r="H195" s="252"/>
      <c r="I195" s="253"/>
    </row>
    <row r="196" spans="1:9">
      <c r="A196" s="235">
        <v>2730</v>
      </c>
      <c r="B196" s="268" t="s">
        <v>76</v>
      </c>
      <c r="C196" s="236">
        <v>3</v>
      </c>
      <c r="D196" s="237">
        <v>0</v>
      </c>
      <c r="E196" s="238" t="s">
        <v>485</v>
      </c>
      <c r="F196" s="239" t="s">
        <v>488</v>
      </c>
      <c r="G196" s="68">
        <f t="shared" si="2"/>
        <v>0</v>
      </c>
      <c r="H196" s="67">
        <f>H198+H199+H200+H201</f>
        <v>0</v>
      </c>
      <c r="I196" s="69">
        <f>I198+I199+I200+I201</f>
        <v>0</v>
      </c>
    </row>
    <row r="197" spans="1:9" s="12" customFormat="1" ht="10.5" customHeight="1">
      <c r="A197" s="235"/>
      <c r="B197" s="224"/>
      <c r="C197" s="236"/>
      <c r="D197" s="237"/>
      <c r="E197" s="230" t="s">
        <v>808</v>
      </c>
      <c r="F197" s="239"/>
      <c r="G197" s="68">
        <f t="shared" si="2"/>
        <v>0</v>
      </c>
      <c r="H197" s="240"/>
      <c r="I197" s="241"/>
    </row>
    <row r="198" spans="1:9" ht="15" customHeight="1">
      <c r="A198" s="235">
        <v>2731</v>
      </c>
      <c r="B198" s="270" t="s">
        <v>76</v>
      </c>
      <c r="C198" s="249">
        <v>3</v>
      </c>
      <c r="D198" s="250">
        <v>1</v>
      </c>
      <c r="E198" s="230" t="s">
        <v>489</v>
      </c>
      <c r="F198" s="251" t="s">
        <v>490</v>
      </c>
      <c r="G198" s="68">
        <f t="shared" si="2"/>
        <v>0</v>
      </c>
      <c r="H198" s="252"/>
      <c r="I198" s="253"/>
    </row>
    <row r="199" spans="1:9" ht="18" customHeight="1">
      <c r="A199" s="235">
        <v>2732</v>
      </c>
      <c r="B199" s="270" t="s">
        <v>76</v>
      </c>
      <c r="C199" s="249">
        <v>3</v>
      </c>
      <c r="D199" s="250">
        <v>2</v>
      </c>
      <c r="E199" s="230" t="s">
        <v>491</v>
      </c>
      <c r="F199" s="251" t="s">
        <v>492</v>
      </c>
      <c r="G199" s="68">
        <f t="shared" si="2"/>
        <v>0</v>
      </c>
      <c r="H199" s="252"/>
      <c r="I199" s="253"/>
    </row>
    <row r="200" spans="1:9" ht="16.5" customHeight="1">
      <c r="A200" s="235">
        <v>2733</v>
      </c>
      <c r="B200" s="270" t="s">
        <v>76</v>
      </c>
      <c r="C200" s="249">
        <v>3</v>
      </c>
      <c r="D200" s="250">
        <v>3</v>
      </c>
      <c r="E200" s="230" t="s">
        <v>493</v>
      </c>
      <c r="F200" s="251" t="s">
        <v>494</v>
      </c>
      <c r="G200" s="68">
        <f t="shared" si="2"/>
        <v>0</v>
      </c>
      <c r="H200" s="252"/>
      <c r="I200" s="253"/>
    </row>
    <row r="201" spans="1:9" ht="24">
      <c r="A201" s="235">
        <v>2734</v>
      </c>
      <c r="B201" s="270" t="s">
        <v>76</v>
      </c>
      <c r="C201" s="249">
        <v>3</v>
      </c>
      <c r="D201" s="250">
        <v>4</v>
      </c>
      <c r="E201" s="230" t="s">
        <v>495</v>
      </c>
      <c r="F201" s="251" t="s">
        <v>496</v>
      </c>
      <c r="G201" s="68">
        <f t="shared" si="2"/>
        <v>0</v>
      </c>
      <c r="H201" s="252"/>
      <c r="I201" s="253"/>
    </row>
    <row r="202" spans="1:9">
      <c r="A202" s="235">
        <v>2740</v>
      </c>
      <c r="B202" s="268" t="s">
        <v>76</v>
      </c>
      <c r="C202" s="236">
        <v>4</v>
      </c>
      <c r="D202" s="237">
        <v>0</v>
      </c>
      <c r="E202" s="238" t="s">
        <v>497</v>
      </c>
      <c r="F202" s="239" t="s">
        <v>498</v>
      </c>
      <c r="G202" s="68">
        <f t="shared" si="2"/>
        <v>0</v>
      </c>
      <c r="H202" s="67">
        <f>H204</f>
        <v>0</v>
      </c>
      <c r="I202" s="69">
        <f>I204</f>
        <v>0</v>
      </c>
    </row>
    <row r="203" spans="1:9" s="12" customFormat="1" ht="10.5" customHeight="1">
      <c r="A203" s="235"/>
      <c r="B203" s="224"/>
      <c r="C203" s="236"/>
      <c r="D203" s="237"/>
      <c r="E203" s="230" t="s">
        <v>808</v>
      </c>
      <c r="F203" s="239"/>
      <c r="G203" s="68">
        <f t="shared" si="2"/>
        <v>0</v>
      </c>
      <c r="H203" s="240"/>
      <c r="I203" s="241"/>
    </row>
    <row r="204" spans="1:9" ht="15.75">
      <c r="A204" s="235">
        <v>2741</v>
      </c>
      <c r="B204" s="270" t="s">
        <v>76</v>
      </c>
      <c r="C204" s="249">
        <v>4</v>
      </c>
      <c r="D204" s="250">
        <v>1</v>
      </c>
      <c r="E204" s="230" t="s">
        <v>497</v>
      </c>
      <c r="F204" s="257" t="s">
        <v>499</v>
      </c>
      <c r="G204" s="68">
        <f t="shared" si="2"/>
        <v>0</v>
      </c>
      <c r="H204" s="252"/>
      <c r="I204" s="253"/>
    </row>
    <row r="205" spans="1:9" ht="24">
      <c r="A205" s="235">
        <v>2750</v>
      </c>
      <c r="B205" s="268" t="s">
        <v>76</v>
      </c>
      <c r="C205" s="236">
        <v>5</v>
      </c>
      <c r="D205" s="237">
        <v>0</v>
      </c>
      <c r="E205" s="238" t="s">
        <v>500</v>
      </c>
      <c r="F205" s="239" t="s">
        <v>501</v>
      </c>
      <c r="G205" s="68">
        <f t="shared" ref="G205:G268" si="3">H205+I205</f>
        <v>0</v>
      </c>
      <c r="H205" s="67">
        <f>H207</f>
        <v>0</v>
      </c>
      <c r="I205" s="69">
        <f>I207</f>
        <v>0</v>
      </c>
    </row>
    <row r="206" spans="1:9" s="12" customFormat="1" ht="10.5" customHeight="1">
      <c r="A206" s="235"/>
      <c r="B206" s="224"/>
      <c r="C206" s="236"/>
      <c r="D206" s="237"/>
      <c r="E206" s="230" t="s">
        <v>808</v>
      </c>
      <c r="F206" s="239"/>
      <c r="G206" s="68">
        <f t="shared" si="3"/>
        <v>0</v>
      </c>
      <c r="H206" s="240"/>
      <c r="I206" s="241"/>
    </row>
    <row r="207" spans="1:9" ht="24">
      <c r="A207" s="235">
        <v>2751</v>
      </c>
      <c r="B207" s="270" t="s">
        <v>76</v>
      </c>
      <c r="C207" s="249">
        <v>5</v>
      </c>
      <c r="D207" s="250">
        <v>1</v>
      </c>
      <c r="E207" s="230" t="s">
        <v>500</v>
      </c>
      <c r="F207" s="257" t="s">
        <v>501</v>
      </c>
      <c r="G207" s="68">
        <f t="shared" si="3"/>
        <v>0</v>
      </c>
      <c r="H207" s="252"/>
      <c r="I207" s="253"/>
    </row>
    <row r="208" spans="1:9">
      <c r="A208" s="235">
        <v>2760</v>
      </c>
      <c r="B208" s="268" t="s">
        <v>76</v>
      </c>
      <c r="C208" s="236">
        <v>6</v>
      </c>
      <c r="D208" s="237">
        <v>0</v>
      </c>
      <c r="E208" s="238" t="s">
        <v>502</v>
      </c>
      <c r="F208" s="239" t="s">
        <v>503</v>
      </c>
      <c r="G208" s="68">
        <f t="shared" si="3"/>
        <v>0</v>
      </c>
      <c r="H208" s="67">
        <f>H210+H211</f>
        <v>0</v>
      </c>
      <c r="I208" s="69">
        <f>I210+I211</f>
        <v>0</v>
      </c>
    </row>
    <row r="209" spans="1:9" s="12" customFormat="1" ht="10.5" customHeight="1">
      <c r="A209" s="235"/>
      <c r="B209" s="224"/>
      <c r="C209" s="236"/>
      <c r="D209" s="237"/>
      <c r="E209" s="230" t="s">
        <v>808</v>
      </c>
      <c r="F209" s="239"/>
      <c r="G209" s="68">
        <f t="shared" si="3"/>
        <v>0</v>
      </c>
      <c r="H209" s="240"/>
      <c r="I209" s="241"/>
    </row>
    <row r="210" spans="1:9" ht="15.75">
      <c r="A210" s="235">
        <v>2761</v>
      </c>
      <c r="B210" s="270" t="s">
        <v>76</v>
      </c>
      <c r="C210" s="249">
        <v>6</v>
      </c>
      <c r="D210" s="250">
        <v>1</v>
      </c>
      <c r="E210" s="230" t="s">
        <v>78</v>
      </c>
      <c r="F210" s="239"/>
      <c r="G210" s="68">
        <f t="shared" si="3"/>
        <v>0</v>
      </c>
      <c r="H210" s="252"/>
      <c r="I210" s="253"/>
    </row>
    <row r="211" spans="1:9" ht="15.75">
      <c r="A211" s="235">
        <v>2762</v>
      </c>
      <c r="B211" s="270" t="s">
        <v>76</v>
      </c>
      <c r="C211" s="249">
        <v>6</v>
      </c>
      <c r="D211" s="250">
        <v>2</v>
      </c>
      <c r="E211" s="230" t="s">
        <v>502</v>
      </c>
      <c r="F211" s="257" t="s">
        <v>504</v>
      </c>
      <c r="G211" s="68">
        <f t="shared" si="3"/>
        <v>0</v>
      </c>
      <c r="H211" s="252"/>
      <c r="I211" s="253"/>
    </row>
    <row r="212" spans="1:9" s="58" customFormat="1" ht="33.75" customHeight="1">
      <c r="A212" s="263">
        <v>2800</v>
      </c>
      <c r="B212" s="268" t="s">
        <v>79</v>
      </c>
      <c r="C212" s="236">
        <v>0</v>
      </c>
      <c r="D212" s="237">
        <v>0</v>
      </c>
      <c r="E212" s="269" t="s">
        <v>874</v>
      </c>
      <c r="F212" s="264" t="s">
        <v>505</v>
      </c>
      <c r="G212" s="97">
        <f t="shared" si="3"/>
        <v>100</v>
      </c>
      <c r="H212" s="102">
        <f>H214+H217+H226+H231+H236+H239</f>
        <v>100</v>
      </c>
      <c r="I212" s="103">
        <f>I214+I217+I226+I231+I236+I239</f>
        <v>0</v>
      </c>
    </row>
    <row r="213" spans="1:9" ht="11.25" customHeight="1">
      <c r="A213" s="229"/>
      <c r="B213" s="224"/>
      <c r="C213" s="225"/>
      <c r="D213" s="226"/>
      <c r="E213" s="230" t="s">
        <v>807</v>
      </c>
      <c r="F213" s="231"/>
      <c r="G213" s="68">
        <f t="shared" si="3"/>
        <v>0</v>
      </c>
      <c r="H213" s="265"/>
      <c r="I213" s="266"/>
    </row>
    <row r="214" spans="1:9">
      <c r="A214" s="235">
        <v>2810</v>
      </c>
      <c r="B214" s="270" t="s">
        <v>79</v>
      </c>
      <c r="C214" s="249">
        <v>1</v>
      </c>
      <c r="D214" s="250">
        <v>0</v>
      </c>
      <c r="E214" s="238" t="s">
        <v>506</v>
      </c>
      <c r="F214" s="239" t="s">
        <v>507</v>
      </c>
      <c r="G214" s="97">
        <f t="shared" si="3"/>
        <v>0</v>
      </c>
      <c r="H214" s="102">
        <f>H216</f>
        <v>0</v>
      </c>
      <c r="I214" s="102">
        <f>I216</f>
        <v>0</v>
      </c>
    </row>
    <row r="215" spans="1:9" s="12" customFormat="1" ht="10.5" customHeight="1">
      <c r="A215" s="235"/>
      <c r="B215" s="224"/>
      <c r="C215" s="236"/>
      <c r="D215" s="237"/>
      <c r="E215" s="230" t="s">
        <v>808</v>
      </c>
      <c r="F215" s="239"/>
      <c r="G215" s="68">
        <f t="shared" si="3"/>
        <v>0</v>
      </c>
      <c r="H215" s="240"/>
      <c r="I215" s="241"/>
    </row>
    <row r="216" spans="1:9">
      <c r="A216" s="235">
        <v>2811</v>
      </c>
      <c r="B216" s="270" t="s">
        <v>79</v>
      </c>
      <c r="C216" s="249">
        <v>1</v>
      </c>
      <c r="D216" s="250">
        <v>1</v>
      </c>
      <c r="E216" s="230" t="s">
        <v>506</v>
      </c>
      <c r="F216" s="257" t="s">
        <v>508</v>
      </c>
      <c r="G216" s="97">
        <f t="shared" si="3"/>
        <v>0</v>
      </c>
      <c r="H216" s="97">
        <f>Sheet6!H523</f>
        <v>0</v>
      </c>
      <c r="I216" s="97">
        <f>Sheet6!I523</f>
        <v>0</v>
      </c>
    </row>
    <row r="217" spans="1:9">
      <c r="A217" s="235">
        <v>2820</v>
      </c>
      <c r="B217" s="268" t="s">
        <v>79</v>
      </c>
      <c r="C217" s="236">
        <v>2</v>
      </c>
      <c r="D217" s="237">
        <v>0</v>
      </c>
      <c r="E217" s="238" t="s">
        <v>509</v>
      </c>
      <c r="F217" s="239" t="s">
        <v>510</v>
      </c>
      <c r="G217" s="97">
        <f t="shared" si="3"/>
        <v>100</v>
      </c>
      <c r="H217" s="102">
        <f>H219+H220+H221+H222+H223+H224+H225</f>
        <v>100</v>
      </c>
      <c r="I217" s="103">
        <f>I219+I220+I221+I222+I223+I224+I225</f>
        <v>0</v>
      </c>
    </row>
    <row r="218" spans="1:9" s="12" customFormat="1" ht="10.5" customHeight="1">
      <c r="A218" s="235"/>
      <c r="B218" s="224"/>
      <c r="C218" s="236"/>
      <c r="D218" s="237"/>
      <c r="E218" s="230" t="s">
        <v>808</v>
      </c>
      <c r="F218" s="239"/>
      <c r="G218" s="68">
        <f t="shared" si="3"/>
        <v>0</v>
      </c>
      <c r="H218" s="240"/>
      <c r="I218" s="241"/>
    </row>
    <row r="219" spans="1:9">
      <c r="A219" s="242">
        <v>2821</v>
      </c>
      <c r="B219" s="271" t="s">
        <v>79</v>
      </c>
      <c r="C219" s="244">
        <v>2</v>
      </c>
      <c r="D219" s="245">
        <v>1</v>
      </c>
      <c r="E219" s="246" t="s">
        <v>80</v>
      </c>
      <c r="F219" s="277"/>
      <c r="G219" s="101">
        <f t="shared" si="3"/>
        <v>0</v>
      </c>
      <c r="H219" s="101">
        <f>Sheet6!H541</f>
        <v>0</v>
      </c>
      <c r="I219" s="87">
        <f>Sheet6!I541</f>
        <v>0</v>
      </c>
    </row>
    <row r="220" spans="1:9">
      <c r="A220" s="235">
        <v>2822</v>
      </c>
      <c r="B220" s="270" t="s">
        <v>79</v>
      </c>
      <c r="C220" s="249">
        <v>2</v>
      </c>
      <c r="D220" s="250">
        <v>2</v>
      </c>
      <c r="E220" s="230" t="s">
        <v>81</v>
      </c>
      <c r="F220" s="239"/>
      <c r="G220" s="68">
        <f t="shared" si="3"/>
        <v>0</v>
      </c>
      <c r="H220" s="89"/>
      <c r="I220" s="89"/>
    </row>
    <row r="221" spans="1:9">
      <c r="A221" s="242">
        <v>2823</v>
      </c>
      <c r="B221" s="271" t="s">
        <v>79</v>
      </c>
      <c r="C221" s="244">
        <v>2</v>
      </c>
      <c r="D221" s="245">
        <v>3</v>
      </c>
      <c r="E221" s="246" t="s">
        <v>116</v>
      </c>
      <c r="F221" s="272" t="s">
        <v>511</v>
      </c>
      <c r="G221" s="101">
        <f t="shared" si="3"/>
        <v>100</v>
      </c>
      <c r="H221" s="101">
        <v>100</v>
      </c>
      <c r="I221" s="101">
        <f>Sheet6!I552</f>
        <v>0</v>
      </c>
    </row>
    <row r="222" spans="1:9" ht="15.75">
      <c r="A222" s="235">
        <v>2824</v>
      </c>
      <c r="B222" s="270" t="s">
        <v>79</v>
      </c>
      <c r="C222" s="249">
        <v>2</v>
      </c>
      <c r="D222" s="250">
        <v>4</v>
      </c>
      <c r="E222" s="230" t="s">
        <v>82</v>
      </c>
      <c r="F222" s="257"/>
      <c r="G222" s="97">
        <f t="shared" si="3"/>
        <v>0</v>
      </c>
      <c r="H222" s="278">
        <f>Sheet6!H566</f>
        <v>0</v>
      </c>
      <c r="I222" s="253"/>
    </row>
    <row r="223" spans="1:9">
      <c r="A223" s="235">
        <v>2825</v>
      </c>
      <c r="B223" s="270" t="s">
        <v>79</v>
      </c>
      <c r="C223" s="249">
        <v>2</v>
      </c>
      <c r="D223" s="250">
        <v>5</v>
      </c>
      <c r="E223" s="230" t="s">
        <v>83</v>
      </c>
      <c r="F223" s="257"/>
      <c r="G223" s="97">
        <f t="shared" si="3"/>
        <v>0</v>
      </c>
      <c r="H223" s="279">
        <v>0</v>
      </c>
      <c r="I223" s="280">
        <f>Sheet6!I570</f>
        <v>0</v>
      </c>
    </row>
    <row r="224" spans="1:9" ht="15.75">
      <c r="A224" s="235">
        <v>2826</v>
      </c>
      <c r="B224" s="270" t="s">
        <v>79</v>
      </c>
      <c r="C224" s="249">
        <v>2</v>
      </c>
      <c r="D224" s="250">
        <v>6</v>
      </c>
      <c r="E224" s="230" t="s">
        <v>84</v>
      </c>
      <c r="F224" s="257"/>
      <c r="G224" s="68">
        <f t="shared" si="3"/>
        <v>0</v>
      </c>
      <c r="H224" s="252"/>
      <c r="I224" s="253"/>
    </row>
    <row r="225" spans="1:9" ht="24">
      <c r="A225" s="235">
        <v>2827</v>
      </c>
      <c r="B225" s="270" t="s">
        <v>79</v>
      </c>
      <c r="C225" s="249">
        <v>2</v>
      </c>
      <c r="D225" s="250">
        <v>7</v>
      </c>
      <c r="E225" s="230" t="s">
        <v>85</v>
      </c>
      <c r="F225" s="257"/>
      <c r="G225" s="68">
        <f t="shared" si="3"/>
        <v>0</v>
      </c>
      <c r="H225" s="252"/>
      <c r="I225" s="253"/>
    </row>
    <row r="226" spans="1:9" ht="29.25" customHeight="1">
      <c r="A226" s="235">
        <v>2830</v>
      </c>
      <c r="B226" s="268" t="s">
        <v>79</v>
      </c>
      <c r="C226" s="236">
        <v>3</v>
      </c>
      <c r="D226" s="237">
        <v>0</v>
      </c>
      <c r="E226" s="238" t="s">
        <v>512</v>
      </c>
      <c r="F226" s="267" t="s">
        <v>513</v>
      </c>
      <c r="G226" s="68">
        <f t="shared" si="3"/>
        <v>0</v>
      </c>
      <c r="H226" s="67">
        <f>H228+H229+H230</f>
        <v>0</v>
      </c>
      <c r="I226" s="69">
        <f>I228+I229+I230</f>
        <v>0</v>
      </c>
    </row>
    <row r="227" spans="1:9" s="12" customFormat="1" ht="10.5" customHeight="1">
      <c r="A227" s="235"/>
      <c r="B227" s="224"/>
      <c r="C227" s="236"/>
      <c r="D227" s="237"/>
      <c r="E227" s="230" t="s">
        <v>808</v>
      </c>
      <c r="F227" s="239"/>
      <c r="G227" s="68">
        <f t="shared" si="3"/>
        <v>0</v>
      </c>
      <c r="H227" s="240"/>
      <c r="I227" s="241"/>
    </row>
    <row r="228" spans="1:9" ht="15.75">
      <c r="A228" s="235">
        <v>2831</v>
      </c>
      <c r="B228" s="270" t="s">
        <v>79</v>
      </c>
      <c r="C228" s="249">
        <v>3</v>
      </c>
      <c r="D228" s="250">
        <v>1</v>
      </c>
      <c r="E228" s="230" t="s">
        <v>117</v>
      </c>
      <c r="F228" s="267"/>
      <c r="G228" s="68">
        <f t="shared" si="3"/>
        <v>0</v>
      </c>
      <c r="H228" s="252"/>
      <c r="I228" s="253"/>
    </row>
    <row r="229" spans="1:9" ht="15.75">
      <c r="A229" s="235">
        <v>2832</v>
      </c>
      <c r="B229" s="270" t="s">
        <v>79</v>
      </c>
      <c r="C229" s="249">
        <v>3</v>
      </c>
      <c r="D229" s="250">
        <v>2</v>
      </c>
      <c r="E229" s="230" t="s">
        <v>127</v>
      </c>
      <c r="F229" s="267"/>
      <c r="G229" s="68">
        <f t="shared" si="3"/>
        <v>0</v>
      </c>
      <c r="H229" s="252"/>
      <c r="I229" s="253"/>
    </row>
    <row r="230" spans="1:9" ht="15.75">
      <c r="A230" s="235">
        <v>2833</v>
      </c>
      <c r="B230" s="270" t="s">
        <v>79</v>
      </c>
      <c r="C230" s="249">
        <v>3</v>
      </c>
      <c r="D230" s="250">
        <v>3</v>
      </c>
      <c r="E230" s="230" t="s">
        <v>128</v>
      </c>
      <c r="F230" s="257" t="s">
        <v>514</v>
      </c>
      <c r="G230" s="68">
        <f t="shared" si="3"/>
        <v>0</v>
      </c>
      <c r="H230" s="252"/>
      <c r="I230" s="253"/>
    </row>
    <row r="231" spans="1:9" ht="14.25" customHeight="1">
      <c r="A231" s="235">
        <v>2840</v>
      </c>
      <c r="B231" s="268" t="s">
        <v>79</v>
      </c>
      <c r="C231" s="236">
        <v>4</v>
      </c>
      <c r="D231" s="237">
        <v>0</v>
      </c>
      <c r="E231" s="238" t="s">
        <v>129</v>
      </c>
      <c r="F231" s="267" t="s">
        <v>515</v>
      </c>
      <c r="G231" s="68">
        <f t="shared" si="3"/>
        <v>0</v>
      </c>
      <c r="H231" s="67">
        <f>H233+H234+H235</f>
        <v>0</v>
      </c>
      <c r="I231" s="69">
        <f>I233+I234+I235</f>
        <v>0</v>
      </c>
    </row>
    <row r="232" spans="1:9" s="12" customFormat="1" ht="10.5" customHeight="1">
      <c r="A232" s="235"/>
      <c r="B232" s="224"/>
      <c r="C232" s="236"/>
      <c r="D232" s="237"/>
      <c r="E232" s="230" t="s">
        <v>808</v>
      </c>
      <c r="F232" s="239"/>
      <c r="G232" s="68">
        <f t="shared" si="3"/>
        <v>0</v>
      </c>
      <c r="H232" s="240"/>
      <c r="I232" s="241"/>
    </row>
    <row r="233" spans="1:9" ht="14.25" customHeight="1">
      <c r="A233" s="235">
        <v>2841</v>
      </c>
      <c r="B233" s="270" t="s">
        <v>79</v>
      </c>
      <c r="C233" s="249">
        <v>4</v>
      </c>
      <c r="D233" s="250">
        <v>1</v>
      </c>
      <c r="E233" s="230" t="s">
        <v>130</v>
      </c>
      <c r="F233" s="267"/>
      <c r="G233" s="68">
        <f t="shared" si="3"/>
        <v>0</v>
      </c>
      <c r="H233" s="252"/>
      <c r="I233" s="253"/>
    </row>
    <row r="234" spans="1:9" ht="29.25" customHeight="1">
      <c r="A234" s="235">
        <v>2842</v>
      </c>
      <c r="B234" s="270" t="s">
        <v>79</v>
      </c>
      <c r="C234" s="249">
        <v>4</v>
      </c>
      <c r="D234" s="250">
        <v>2</v>
      </c>
      <c r="E234" s="230" t="s">
        <v>131</v>
      </c>
      <c r="F234" s="267"/>
      <c r="G234" s="68">
        <f t="shared" si="3"/>
        <v>0</v>
      </c>
      <c r="H234" s="252">
        <v>0</v>
      </c>
      <c r="I234" s="253"/>
    </row>
    <row r="235" spans="1:9" ht="15.75">
      <c r="A235" s="235">
        <v>2843</v>
      </c>
      <c r="B235" s="270" t="s">
        <v>79</v>
      </c>
      <c r="C235" s="249">
        <v>4</v>
      </c>
      <c r="D235" s="250">
        <v>3</v>
      </c>
      <c r="E235" s="230" t="s">
        <v>129</v>
      </c>
      <c r="F235" s="257" t="s">
        <v>516</v>
      </c>
      <c r="G235" s="68">
        <f t="shared" si="3"/>
        <v>0</v>
      </c>
      <c r="H235" s="252"/>
      <c r="I235" s="253"/>
    </row>
    <row r="236" spans="1:9" ht="26.25" customHeight="1">
      <c r="A236" s="235">
        <v>2850</v>
      </c>
      <c r="B236" s="268" t="s">
        <v>79</v>
      </c>
      <c r="C236" s="236">
        <v>5</v>
      </c>
      <c r="D236" s="237">
        <v>0</v>
      </c>
      <c r="E236" s="281" t="s">
        <v>517</v>
      </c>
      <c r="F236" s="267" t="s">
        <v>518</v>
      </c>
      <c r="G236" s="68">
        <f t="shared" si="3"/>
        <v>0</v>
      </c>
      <c r="H236" s="67">
        <f>H238</f>
        <v>0</v>
      </c>
      <c r="I236" s="69">
        <f>I238</f>
        <v>0</v>
      </c>
    </row>
    <row r="237" spans="1:9" s="12" customFormat="1" ht="10.5" customHeight="1">
      <c r="A237" s="235"/>
      <c r="B237" s="224"/>
      <c r="C237" s="236"/>
      <c r="D237" s="237"/>
      <c r="E237" s="230" t="s">
        <v>808</v>
      </c>
      <c r="F237" s="239"/>
      <c r="G237" s="68">
        <f t="shared" si="3"/>
        <v>0</v>
      </c>
      <c r="H237" s="240"/>
      <c r="I237" s="241"/>
    </row>
    <row r="238" spans="1:9" ht="24" customHeight="1">
      <c r="A238" s="235">
        <v>2851</v>
      </c>
      <c r="B238" s="268" t="s">
        <v>79</v>
      </c>
      <c r="C238" s="236">
        <v>5</v>
      </c>
      <c r="D238" s="237">
        <v>1</v>
      </c>
      <c r="E238" s="282" t="s">
        <v>517</v>
      </c>
      <c r="F238" s="257" t="s">
        <v>519</v>
      </c>
      <c r="G238" s="68">
        <f t="shared" si="3"/>
        <v>0</v>
      </c>
      <c r="H238" s="252"/>
      <c r="I238" s="253"/>
    </row>
    <row r="239" spans="1:9" ht="27" customHeight="1">
      <c r="A239" s="235">
        <v>2860</v>
      </c>
      <c r="B239" s="268" t="s">
        <v>79</v>
      </c>
      <c r="C239" s="236">
        <v>6</v>
      </c>
      <c r="D239" s="237">
        <v>0</v>
      </c>
      <c r="E239" s="281" t="s">
        <v>520</v>
      </c>
      <c r="F239" s="267" t="s">
        <v>640</v>
      </c>
      <c r="G239" s="68">
        <f t="shared" si="3"/>
        <v>0</v>
      </c>
      <c r="H239" s="67">
        <f>H241</f>
        <v>0</v>
      </c>
      <c r="I239" s="69">
        <f>I241</f>
        <v>0</v>
      </c>
    </row>
    <row r="240" spans="1:9" s="12" customFormat="1" ht="10.5" customHeight="1">
      <c r="A240" s="235"/>
      <c r="B240" s="224"/>
      <c r="C240" s="236"/>
      <c r="D240" s="237"/>
      <c r="E240" s="230" t="s">
        <v>808</v>
      </c>
      <c r="F240" s="239"/>
      <c r="G240" s="68">
        <f t="shared" si="3"/>
        <v>0</v>
      </c>
      <c r="H240" s="240"/>
      <c r="I240" s="241"/>
    </row>
    <row r="241" spans="1:9" ht="12" customHeight="1">
      <c r="A241" s="235">
        <v>2861</v>
      </c>
      <c r="B241" s="270" t="s">
        <v>79</v>
      </c>
      <c r="C241" s="249">
        <v>6</v>
      </c>
      <c r="D241" s="250">
        <v>1</v>
      </c>
      <c r="E241" s="282" t="s">
        <v>520</v>
      </c>
      <c r="F241" s="257" t="s">
        <v>641</v>
      </c>
      <c r="G241" s="68">
        <f t="shared" si="3"/>
        <v>0</v>
      </c>
      <c r="H241" s="252"/>
      <c r="I241" s="253"/>
    </row>
    <row r="242" spans="1:9" s="58" customFormat="1" ht="44.25" customHeight="1">
      <c r="A242" s="263">
        <v>2900</v>
      </c>
      <c r="B242" s="268" t="s">
        <v>86</v>
      </c>
      <c r="C242" s="236">
        <v>0</v>
      </c>
      <c r="D242" s="237">
        <v>0</v>
      </c>
      <c r="E242" s="269" t="s">
        <v>875</v>
      </c>
      <c r="F242" s="264" t="s">
        <v>642</v>
      </c>
      <c r="G242" s="97">
        <f t="shared" si="3"/>
        <v>0</v>
      </c>
      <c r="H242" s="102">
        <f>H244+H248+H252+H256+H260+H264+H267+H270</f>
        <v>0</v>
      </c>
      <c r="I242" s="103">
        <f>I244+I248+I252+I256+I260+I264+I267+I270</f>
        <v>0</v>
      </c>
    </row>
    <row r="243" spans="1:9" ht="11.25" customHeight="1">
      <c r="A243" s="229"/>
      <c r="B243" s="224"/>
      <c r="C243" s="225"/>
      <c r="D243" s="226"/>
      <c r="E243" s="230" t="s">
        <v>807</v>
      </c>
      <c r="F243" s="231"/>
      <c r="G243" s="104"/>
      <c r="H243" s="233"/>
      <c r="I243" s="234"/>
    </row>
    <row r="244" spans="1:9" ht="24">
      <c r="A244" s="235">
        <v>2910</v>
      </c>
      <c r="B244" s="268" t="s">
        <v>86</v>
      </c>
      <c r="C244" s="236">
        <v>1</v>
      </c>
      <c r="D244" s="237">
        <v>0</v>
      </c>
      <c r="E244" s="238" t="s">
        <v>120</v>
      </c>
      <c r="F244" s="239" t="s">
        <v>643</v>
      </c>
      <c r="G244" s="97">
        <f t="shared" si="3"/>
        <v>0</v>
      </c>
      <c r="H244" s="102">
        <f>H246+H247</f>
        <v>0</v>
      </c>
      <c r="I244" s="103">
        <f>I246+I247</f>
        <v>0</v>
      </c>
    </row>
    <row r="245" spans="1:9" s="12" customFormat="1" ht="10.5" customHeight="1">
      <c r="A245" s="235"/>
      <c r="B245" s="224"/>
      <c r="C245" s="236"/>
      <c r="D245" s="237"/>
      <c r="E245" s="230" t="s">
        <v>808</v>
      </c>
      <c r="F245" s="239"/>
      <c r="G245" s="104"/>
      <c r="H245" s="258"/>
      <c r="I245" s="275"/>
    </row>
    <row r="246" spans="1:9">
      <c r="A246" s="242">
        <v>2911</v>
      </c>
      <c r="B246" s="271" t="s">
        <v>86</v>
      </c>
      <c r="C246" s="244">
        <v>1</v>
      </c>
      <c r="D246" s="245">
        <v>1</v>
      </c>
      <c r="E246" s="246" t="s">
        <v>644</v>
      </c>
      <c r="F246" s="272" t="s">
        <v>645</v>
      </c>
      <c r="G246" s="101">
        <f t="shared" si="3"/>
        <v>0</v>
      </c>
      <c r="H246" s="101">
        <f>Sheet6!H632</f>
        <v>0</v>
      </c>
      <c r="I246" s="101">
        <f>Sheet6!I632</f>
        <v>0</v>
      </c>
    </row>
    <row r="247" spans="1:9" ht="15.75">
      <c r="A247" s="235">
        <v>2912</v>
      </c>
      <c r="B247" s="270" t="s">
        <v>86</v>
      </c>
      <c r="C247" s="249">
        <v>1</v>
      </c>
      <c r="D247" s="250">
        <v>2</v>
      </c>
      <c r="E247" s="230" t="s">
        <v>87</v>
      </c>
      <c r="F247" s="257" t="s">
        <v>646</v>
      </c>
      <c r="G247" s="68">
        <f t="shared" si="3"/>
        <v>0</v>
      </c>
      <c r="H247" s="252"/>
      <c r="I247" s="253"/>
    </row>
    <row r="248" spans="1:9">
      <c r="A248" s="235">
        <v>2920</v>
      </c>
      <c r="B248" s="268" t="s">
        <v>86</v>
      </c>
      <c r="C248" s="236">
        <v>2</v>
      </c>
      <c r="D248" s="237">
        <v>0</v>
      </c>
      <c r="E248" s="238" t="s">
        <v>88</v>
      </c>
      <c r="F248" s="239" t="s">
        <v>647</v>
      </c>
      <c r="G248" s="68">
        <f t="shared" si="3"/>
        <v>0</v>
      </c>
      <c r="H248" s="67">
        <f>H250+H251</f>
        <v>0</v>
      </c>
      <c r="I248" s="69">
        <f>I250+I251</f>
        <v>0</v>
      </c>
    </row>
    <row r="249" spans="1:9" s="12" customFormat="1" ht="10.5" customHeight="1">
      <c r="A249" s="235"/>
      <c r="B249" s="224"/>
      <c r="C249" s="236"/>
      <c r="D249" s="237"/>
      <c r="E249" s="230" t="s">
        <v>808</v>
      </c>
      <c r="F249" s="239"/>
      <c r="G249" s="68">
        <f t="shared" si="3"/>
        <v>0</v>
      </c>
      <c r="H249" s="240"/>
      <c r="I249" s="241"/>
    </row>
    <row r="250" spans="1:9" ht="15.75">
      <c r="A250" s="235">
        <v>2921</v>
      </c>
      <c r="B250" s="270" t="s">
        <v>86</v>
      </c>
      <c r="C250" s="249">
        <v>2</v>
      </c>
      <c r="D250" s="250">
        <v>1</v>
      </c>
      <c r="E250" s="230" t="s">
        <v>89</v>
      </c>
      <c r="F250" s="257" t="s">
        <v>648</v>
      </c>
      <c r="G250" s="68">
        <f t="shared" si="3"/>
        <v>0</v>
      </c>
      <c r="H250" s="252"/>
      <c r="I250" s="253"/>
    </row>
    <row r="251" spans="1:9" ht="15.75">
      <c r="A251" s="235">
        <v>2922</v>
      </c>
      <c r="B251" s="270" t="s">
        <v>86</v>
      </c>
      <c r="C251" s="249">
        <v>2</v>
      </c>
      <c r="D251" s="250">
        <v>2</v>
      </c>
      <c r="E251" s="230" t="s">
        <v>90</v>
      </c>
      <c r="F251" s="257" t="s">
        <v>649</v>
      </c>
      <c r="G251" s="68">
        <f t="shared" si="3"/>
        <v>0</v>
      </c>
      <c r="H251" s="252"/>
      <c r="I251" s="253"/>
    </row>
    <row r="252" spans="1:9" ht="36">
      <c r="A252" s="235">
        <v>2930</v>
      </c>
      <c r="B252" s="268" t="s">
        <v>86</v>
      </c>
      <c r="C252" s="236">
        <v>3</v>
      </c>
      <c r="D252" s="237">
        <v>0</v>
      </c>
      <c r="E252" s="238" t="s">
        <v>91</v>
      </c>
      <c r="F252" s="239" t="s">
        <v>650</v>
      </c>
      <c r="G252" s="68">
        <f t="shared" si="3"/>
        <v>0</v>
      </c>
      <c r="H252" s="67">
        <f>H254+H255</f>
        <v>0</v>
      </c>
      <c r="I252" s="69">
        <f>I254+I255</f>
        <v>0</v>
      </c>
    </row>
    <row r="253" spans="1:9" s="12" customFormat="1" ht="10.5" customHeight="1">
      <c r="A253" s="235"/>
      <c r="B253" s="224"/>
      <c r="C253" s="236"/>
      <c r="D253" s="237"/>
      <c r="E253" s="230" t="s">
        <v>808</v>
      </c>
      <c r="F253" s="239"/>
      <c r="G253" s="68">
        <f t="shared" si="3"/>
        <v>0</v>
      </c>
      <c r="H253" s="240"/>
      <c r="I253" s="241"/>
    </row>
    <row r="254" spans="1:9" ht="24">
      <c r="A254" s="235">
        <v>2931</v>
      </c>
      <c r="B254" s="270" t="s">
        <v>86</v>
      </c>
      <c r="C254" s="249">
        <v>3</v>
      </c>
      <c r="D254" s="250">
        <v>1</v>
      </c>
      <c r="E254" s="230" t="s">
        <v>92</v>
      </c>
      <c r="F254" s="257" t="s">
        <v>651</v>
      </c>
      <c r="G254" s="68">
        <f t="shared" si="3"/>
        <v>0</v>
      </c>
      <c r="H254" s="252"/>
      <c r="I254" s="253"/>
    </row>
    <row r="255" spans="1:9" ht="15.75">
      <c r="A255" s="235">
        <v>2932</v>
      </c>
      <c r="B255" s="270" t="s">
        <v>86</v>
      </c>
      <c r="C255" s="249">
        <v>3</v>
      </c>
      <c r="D255" s="250">
        <v>2</v>
      </c>
      <c r="E255" s="230" t="s">
        <v>93</v>
      </c>
      <c r="F255" s="257"/>
      <c r="G255" s="68">
        <f t="shared" si="3"/>
        <v>0</v>
      </c>
      <c r="H255" s="252"/>
      <c r="I255" s="253"/>
    </row>
    <row r="256" spans="1:9">
      <c r="A256" s="235">
        <v>2940</v>
      </c>
      <c r="B256" s="268" t="s">
        <v>86</v>
      </c>
      <c r="C256" s="236">
        <v>4</v>
      </c>
      <c r="D256" s="237">
        <v>0</v>
      </c>
      <c r="E256" s="238" t="s">
        <v>652</v>
      </c>
      <c r="F256" s="239" t="s">
        <v>653</v>
      </c>
      <c r="G256" s="68">
        <f t="shared" si="3"/>
        <v>0</v>
      </c>
      <c r="H256" s="67">
        <f>H258+H259</f>
        <v>0</v>
      </c>
      <c r="I256" s="69">
        <f>I258+I259</f>
        <v>0</v>
      </c>
    </row>
    <row r="257" spans="1:9" s="12" customFormat="1" ht="10.5" customHeight="1">
      <c r="A257" s="235"/>
      <c r="B257" s="224"/>
      <c r="C257" s="236"/>
      <c r="D257" s="237"/>
      <c r="E257" s="230" t="s">
        <v>808</v>
      </c>
      <c r="F257" s="239"/>
      <c r="G257" s="68">
        <f t="shared" si="3"/>
        <v>0</v>
      </c>
      <c r="H257" s="240"/>
      <c r="I257" s="241"/>
    </row>
    <row r="258" spans="1:9" ht="15.75">
      <c r="A258" s="235">
        <v>2941</v>
      </c>
      <c r="B258" s="270" t="s">
        <v>86</v>
      </c>
      <c r="C258" s="249">
        <v>4</v>
      </c>
      <c r="D258" s="250">
        <v>1</v>
      </c>
      <c r="E258" s="230" t="s">
        <v>94</v>
      </c>
      <c r="F258" s="257" t="s">
        <v>654</v>
      </c>
      <c r="G258" s="68">
        <f t="shared" si="3"/>
        <v>0</v>
      </c>
      <c r="H258" s="252"/>
      <c r="I258" s="253"/>
    </row>
    <row r="259" spans="1:9" ht="15.75">
      <c r="A259" s="235">
        <v>2942</v>
      </c>
      <c r="B259" s="270" t="s">
        <v>86</v>
      </c>
      <c r="C259" s="249">
        <v>4</v>
      </c>
      <c r="D259" s="250">
        <v>2</v>
      </c>
      <c r="E259" s="230" t="s">
        <v>95</v>
      </c>
      <c r="F259" s="257" t="s">
        <v>655</v>
      </c>
      <c r="G259" s="68">
        <f t="shared" si="3"/>
        <v>0</v>
      </c>
      <c r="H259" s="252"/>
      <c r="I259" s="253"/>
    </row>
    <row r="260" spans="1:9">
      <c r="A260" s="235">
        <v>2950</v>
      </c>
      <c r="B260" s="268" t="s">
        <v>86</v>
      </c>
      <c r="C260" s="236">
        <v>5</v>
      </c>
      <c r="D260" s="237">
        <v>0</v>
      </c>
      <c r="E260" s="238" t="s">
        <v>656</v>
      </c>
      <c r="F260" s="239" t="s">
        <v>657</v>
      </c>
      <c r="G260" s="97">
        <f t="shared" si="3"/>
        <v>0</v>
      </c>
      <c r="H260" s="102">
        <f>H262+H263</f>
        <v>0</v>
      </c>
      <c r="I260" s="103">
        <f>I262+I263</f>
        <v>0</v>
      </c>
    </row>
    <row r="261" spans="1:9" s="12" customFormat="1" ht="10.5" customHeight="1">
      <c r="A261" s="235"/>
      <c r="B261" s="224"/>
      <c r="C261" s="236"/>
      <c r="D261" s="237"/>
      <c r="E261" s="230" t="s">
        <v>808</v>
      </c>
      <c r="F261" s="239"/>
      <c r="G261" s="97">
        <f t="shared" si="3"/>
        <v>0</v>
      </c>
      <c r="H261" s="258"/>
      <c r="I261" s="275"/>
    </row>
    <row r="262" spans="1:9">
      <c r="A262" s="235">
        <v>2951</v>
      </c>
      <c r="B262" s="270" t="s">
        <v>86</v>
      </c>
      <c r="C262" s="249">
        <v>5</v>
      </c>
      <c r="D262" s="250">
        <v>1</v>
      </c>
      <c r="E262" s="230" t="s">
        <v>96</v>
      </c>
      <c r="F262" s="239"/>
      <c r="G262" s="97">
        <f>H262+I262</f>
        <v>0</v>
      </c>
      <c r="H262" s="97"/>
      <c r="I262" s="97"/>
    </row>
    <row r="263" spans="1:9" ht="15.75">
      <c r="A263" s="235">
        <v>2952</v>
      </c>
      <c r="B263" s="270" t="s">
        <v>86</v>
      </c>
      <c r="C263" s="249">
        <v>5</v>
      </c>
      <c r="D263" s="250">
        <v>2</v>
      </c>
      <c r="E263" s="230" t="s">
        <v>97</v>
      </c>
      <c r="F263" s="257" t="s">
        <v>658</v>
      </c>
      <c r="G263" s="68">
        <f t="shared" si="3"/>
        <v>0</v>
      </c>
      <c r="H263" s="252"/>
      <c r="I263" s="253"/>
    </row>
    <row r="264" spans="1:9" ht="24">
      <c r="A264" s="235">
        <v>2960</v>
      </c>
      <c r="B264" s="268" t="s">
        <v>86</v>
      </c>
      <c r="C264" s="236">
        <v>6</v>
      </c>
      <c r="D264" s="237">
        <v>0</v>
      </c>
      <c r="E264" s="238" t="s">
        <v>659</v>
      </c>
      <c r="F264" s="239" t="s">
        <v>660</v>
      </c>
      <c r="G264" s="68">
        <f t="shared" si="3"/>
        <v>0</v>
      </c>
      <c r="H264" s="67">
        <f>H266</f>
        <v>0</v>
      </c>
      <c r="I264" s="69">
        <f>I266</f>
        <v>0</v>
      </c>
    </row>
    <row r="265" spans="1:9" s="12" customFormat="1" ht="10.5" customHeight="1">
      <c r="A265" s="235"/>
      <c r="B265" s="224"/>
      <c r="C265" s="236"/>
      <c r="D265" s="237"/>
      <c r="E265" s="230" t="s">
        <v>808</v>
      </c>
      <c r="F265" s="239"/>
      <c r="G265" s="68">
        <f t="shared" si="3"/>
        <v>0</v>
      </c>
      <c r="H265" s="240"/>
      <c r="I265" s="241"/>
    </row>
    <row r="266" spans="1:9" ht="15.75">
      <c r="A266" s="235">
        <v>2961</v>
      </c>
      <c r="B266" s="270" t="s">
        <v>86</v>
      </c>
      <c r="C266" s="249">
        <v>6</v>
      </c>
      <c r="D266" s="250">
        <v>1</v>
      </c>
      <c r="E266" s="230" t="s">
        <v>659</v>
      </c>
      <c r="F266" s="257" t="s">
        <v>661</v>
      </c>
      <c r="G266" s="68">
        <f t="shared" si="3"/>
        <v>0</v>
      </c>
      <c r="H266" s="252"/>
      <c r="I266" s="253"/>
    </row>
    <row r="267" spans="1:9" ht="24">
      <c r="A267" s="235">
        <v>2970</v>
      </c>
      <c r="B267" s="268" t="s">
        <v>86</v>
      </c>
      <c r="C267" s="236">
        <v>7</v>
      </c>
      <c r="D267" s="237">
        <v>0</v>
      </c>
      <c r="E267" s="238" t="s">
        <v>662</v>
      </c>
      <c r="F267" s="239" t="s">
        <v>663</v>
      </c>
      <c r="G267" s="68">
        <f t="shared" si="3"/>
        <v>0</v>
      </c>
      <c r="H267" s="67">
        <f>H269</f>
        <v>0</v>
      </c>
      <c r="I267" s="69">
        <f>I269</f>
        <v>0</v>
      </c>
    </row>
    <row r="268" spans="1:9" s="12" customFormat="1" ht="10.5" customHeight="1">
      <c r="A268" s="235"/>
      <c r="B268" s="224"/>
      <c r="C268" s="236"/>
      <c r="D268" s="237"/>
      <c r="E268" s="230" t="s">
        <v>808</v>
      </c>
      <c r="F268" s="239"/>
      <c r="G268" s="68">
        <f t="shared" si="3"/>
        <v>0</v>
      </c>
      <c r="H268" s="240"/>
      <c r="I268" s="241"/>
    </row>
    <row r="269" spans="1:9" ht="24">
      <c r="A269" s="235">
        <v>2971</v>
      </c>
      <c r="B269" s="270" t="s">
        <v>86</v>
      </c>
      <c r="C269" s="249">
        <v>7</v>
      </c>
      <c r="D269" s="250">
        <v>1</v>
      </c>
      <c r="E269" s="230" t="s">
        <v>662</v>
      </c>
      <c r="F269" s="257" t="s">
        <v>663</v>
      </c>
      <c r="G269" s="68">
        <f t="shared" ref="G269:G304" si="4">H269+I269</f>
        <v>0</v>
      </c>
      <c r="H269" s="252"/>
      <c r="I269" s="253"/>
    </row>
    <row r="270" spans="1:9">
      <c r="A270" s="235">
        <v>2980</v>
      </c>
      <c r="B270" s="268" t="s">
        <v>86</v>
      </c>
      <c r="C270" s="236">
        <v>8</v>
      </c>
      <c r="D270" s="237">
        <v>0</v>
      </c>
      <c r="E270" s="238" t="s">
        <v>664</v>
      </c>
      <c r="F270" s="239" t="s">
        <v>665</v>
      </c>
      <c r="G270" s="97">
        <f t="shared" si="4"/>
        <v>0</v>
      </c>
      <c r="H270" s="102">
        <f>H272</f>
        <v>0</v>
      </c>
      <c r="I270" s="103">
        <f>I272</f>
        <v>0</v>
      </c>
    </row>
    <row r="271" spans="1:9" s="12" customFormat="1" ht="10.5" customHeight="1">
      <c r="A271" s="235"/>
      <c r="B271" s="224"/>
      <c r="C271" s="236"/>
      <c r="D271" s="237"/>
      <c r="E271" s="230" t="s">
        <v>808</v>
      </c>
      <c r="F271" s="239"/>
      <c r="G271" s="104">
        <f t="shared" si="4"/>
        <v>0</v>
      </c>
      <c r="H271" s="258"/>
      <c r="I271" s="275"/>
    </row>
    <row r="272" spans="1:9">
      <c r="A272" s="235">
        <v>2981</v>
      </c>
      <c r="B272" s="270" t="s">
        <v>86</v>
      </c>
      <c r="C272" s="249">
        <v>8</v>
      </c>
      <c r="D272" s="250">
        <v>1</v>
      </c>
      <c r="E272" s="230" t="s">
        <v>664</v>
      </c>
      <c r="F272" s="257" t="s">
        <v>666</v>
      </c>
      <c r="G272" s="97">
        <f t="shared" si="4"/>
        <v>0</v>
      </c>
      <c r="H272" s="97">
        <f>SUM(Sheet6!H684)</f>
        <v>0</v>
      </c>
      <c r="I272" s="97">
        <f>SUM(Sheet6!I684)</f>
        <v>0</v>
      </c>
    </row>
    <row r="273" spans="1:9" s="58" customFormat="1" ht="42" customHeight="1">
      <c r="A273" s="263">
        <v>3000</v>
      </c>
      <c r="B273" s="268" t="s">
        <v>99</v>
      </c>
      <c r="C273" s="236">
        <v>0</v>
      </c>
      <c r="D273" s="237">
        <v>0</v>
      </c>
      <c r="E273" s="269" t="s">
        <v>876</v>
      </c>
      <c r="F273" s="264" t="s">
        <v>667</v>
      </c>
      <c r="G273" s="97">
        <f t="shared" si="4"/>
        <v>0</v>
      </c>
      <c r="H273" s="102">
        <f>H275+H279+H282+H285+H288+H291+H294+H297+H301</f>
        <v>0</v>
      </c>
      <c r="I273" s="69">
        <f>I275+I279+I282+I285+I288+I291+I294+I297+I301</f>
        <v>0</v>
      </c>
    </row>
    <row r="274" spans="1:9" ht="11.25" customHeight="1">
      <c r="A274" s="229"/>
      <c r="B274" s="224"/>
      <c r="C274" s="225"/>
      <c r="D274" s="226"/>
      <c r="E274" s="230" t="s">
        <v>807</v>
      </c>
      <c r="F274" s="231"/>
      <c r="G274" s="97"/>
      <c r="H274" s="233"/>
      <c r="I274" s="266"/>
    </row>
    <row r="275" spans="1:9">
      <c r="A275" s="235">
        <v>3010</v>
      </c>
      <c r="B275" s="268" t="s">
        <v>99</v>
      </c>
      <c r="C275" s="236">
        <v>1</v>
      </c>
      <c r="D275" s="237">
        <v>0</v>
      </c>
      <c r="E275" s="238" t="s">
        <v>98</v>
      </c>
      <c r="F275" s="239" t="s">
        <v>668</v>
      </c>
      <c r="G275" s="97">
        <f t="shared" si="4"/>
        <v>0</v>
      </c>
      <c r="H275" s="102">
        <f>H277+H278</f>
        <v>0</v>
      </c>
      <c r="I275" s="69">
        <f>I277+I278</f>
        <v>0</v>
      </c>
    </row>
    <row r="276" spans="1:9" s="12" customFormat="1" ht="10.5" customHeight="1">
      <c r="A276" s="235"/>
      <c r="B276" s="224"/>
      <c r="C276" s="236"/>
      <c r="D276" s="237"/>
      <c r="E276" s="230" t="s">
        <v>808</v>
      </c>
      <c r="F276" s="239"/>
      <c r="G276" s="97"/>
      <c r="H276" s="258"/>
      <c r="I276" s="241"/>
    </row>
    <row r="277" spans="1:9" ht="15.75">
      <c r="A277" s="235">
        <v>3011</v>
      </c>
      <c r="B277" s="270" t="s">
        <v>99</v>
      </c>
      <c r="C277" s="249">
        <v>1</v>
      </c>
      <c r="D277" s="250">
        <v>1</v>
      </c>
      <c r="E277" s="230" t="s">
        <v>669</v>
      </c>
      <c r="F277" s="257" t="s">
        <v>670</v>
      </c>
      <c r="G277" s="68">
        <f t="shared" si="4"/>
        <v>0</v>
      </c>
      <c r="H277" s="252"/>
      <c r="I277" s="253"/>
    </row>
    <row r="278" spans="1:9" ht="15.75">
      <c r="A278" s="235">
        <v>3012</v>
      </c>
      <c r="B278" s="270" t="s">
        <v>99</v>
      </c>
      <c r="C278" s="249">
        <v>1</v>
      </c>
      <c r="D278" s="250">
        <v>2</v>
      </c>
      <c r="E278" s="230" t="s">
        <v>671</v>
      </c>
      <c r="F278" s="257" t="s">
        <v>672</v>
      </c>
      <c r="G278" s="97">
        <f t="shared" si="4"/>
        <v>0</v>
      </c>
      <c r="H278" s="97">
        <f>Sheet6!H732</f>
        <v>0</v>
      </c>
      <c r="I278" s="253"/>
    </row>
    <row r="279" spans="1:9">
      <c r="A279" s="235">
        <v>3020</v>
      </c>
      <c r="B279" s="268" t="s">
        <v>99</v>
      </c>
      <c r="C279" s="236">
        <v>2</v>
      </c>
      <c r="D279" s="237">
        <v>0</v>
      </c>
      <c r="E279" s="238" t="s">
        <v>673</v>
      </c>
      <c r="F279" s="239" t="s">
        <v>674</v>
      </c>
      <c r="G279" s="68">
        <f t="shared" si="4"/>
        <v>0</v>
      </c>
      <c r="H279" s="67">
        <f>H281</f>
        <v>0</v>
      </c>
      <c r="I279" s="69">
        <f>I281</f>
        <v>0</v>
      </c>
    </row>
    <row r="280" spans="1:9" s="12" customFormat="1" ht="10.5" customHeight="1">
      <c r="A280" s="235"/>
      <c r="B280" s="224"/>
      <c r="C280" s="236"/>
      <c r="D280" s="237"/>
      <c r="E280" s="230" t="s">
        <v>808</v>
      </c>
      <c r="F280" s="239"/>
      <c r="G280" s="68">
        <f t="shared" si="4"/>
        <v>0</v>
      </c>
      <c r="H280" s="240"/>
      <c r="I280" s="241"/>
    </row>
    <row r="281" spans="1:9" ht="15.75">
      <c r="A281" s="235">
        <v>3021</v>
      </c>
      <c r="B281" s="270" t="s">
        <v>99</v>
      </c>
      <c r="C281" s="249">
        <v>2</v>
      </c>
      <c r="D281" s="250">
        <v>1</v>
      </c>
      <c r="E281" s="230" t="s">
        <v>673</v>
      </c>
      <c r="F281" s="257" t="s">
        <v>675</v>
      </c>
      <c r="G281" s="68">
        <f t="shared" si="4"/>
        <v>0</v>
      </c>
      <c r="H281" s="252"/>
      <c r="I281" s="253"/>
    </row>
    <row r="282" spans="1:9">
      <c r="A282" s="235">
        <v>3030</v>
      </c>
      <c r="B282" s="268" t="s">
        <v>99</v>
      </c>
      <c r="C282" s="236">
        <v>3</v>
      </c>
      <c r="D282" s="237">
        <v>0</v>
      </c>
      <c r="E282" s="238" t="s">
        <v>676</v>
      </c>
      <c r="F282" s="239" t="s">
        <v>677</v>
      </c>
      <c r="G282" s="68">
        <f t="shared" si="4"/>
        <v>0</v>
      </c>
      <c r="H282" s="67">
        <f>H284</f>
        <v>0</v>
      </c>
      <c r="I282" s="69">
        <f>I284</f>
        <v>0</v>
      </c>
    </row>
    <row r="283" spans="1:9" s="12" customFormat="1" ht="15.75">
      <c r="A283" s="235"/>
      <c r="B283" s="224"/>
      <c r="C283" s="236"/>
      <c r="D283" s="237"/>
      <c r="E283" s="230" t="s">
        <v>808</v>
      </c>
      <c r="F283" s="239"/>
      <c r="G283" s="68">
        <f t="shared" si="4"/>
        <v>0</v>
      </c>
      <c r="H283" s="240"/>
      <c r="I283" s="241"/>
    </row>
    <row r="284" spans="1:9" s="12" customFormat="1" ht="15.75">
      <c r="A284" s="235">
        <v>3031</v>
      </c>
      <c r="B284" s="270" t="s">
        <v>99</v>
      </c>
      <c r="C284" s="249">
        <v>3</v>
      </c>
      <c r="D284" s="250" t="s">
        <v>2</v>
      </c>
      <c r="E284" s="230" t="s">
        <v>676</v>
      </c>
      <c r="F284" s="239"/>
      <c r="G284" s="68">
        <f t="shared" si="4"/>
        <v>0</v>
      </c>
      <c r="H284" s="240"/>
      <c r="I284" s="241"/>
    </row>
    <row r="285" spans="1:9">
      <c r="A285" s="235">
        <v>3040</v>
      </c>
      <c r="B285" s="268" t="s">
        <v>99</v>
      </c>
      <c r="C285" s="236">
        <v>4</v>
      </c>
      <c r="D285" s="237">
        <v>0</v>
      </c>
      <c r="E285" s="238" t="s">
        <v>678</v>
      </c>
      <c r="F285" s="239" t="s">
        <v>679</v>
      </c>
      <c r="G285" s="68">
        <f t="shared" si="4"/>
        <v>0</v>
      </c>
      <c r="H285" s="67">
        <f>H287</f>
        <v>0</v>
      </c>
      <c r="I285" s="69">
        <f>I287</f>
        <v>0</v>
      </c>
    </row>
    <row r="286" spans="1:9" s="12" customFormat="1" ht="10.5" customHeight="1">
      <c r="A286" s="235"/>
      <c r="B286" s="224"/>
      <c r="C286" s="236"/>
      <c r="D286" s="237"/>
      <c r="E286" s="230" t="s">
        <v>808</v>
      </c>
      <c r="F286" s="239"/>
      <c r="G286" s="68">
        <f t="shared" si="4"/>
        <v>0</v>
      </c>
      <c r="H286" s="240"/>
      <c r="I286" s="241"/>
    </row>
    <row r="287" spans="1:9" ht="15.75">
      <c r="A287" s="235">
        <v>3041</v>
      </c>
      <c r="B287" s="270" t="s">
        <v>99</v>
      </c>
      <c r="C287" s="249">
        <v>4</v>
      </c>
      <c r="D287" s="250">
        <v>1</v>
      </c>
      <c r="E287" s="230" t="s">
        <v>678</v>
      </c>
      <c r="F287" s="257" t="s">
        <v>680</v>
      </c>
      <c r="G287" s="68">
        <f t="shared" si="4"/>
        <v>0</v>
      </c>
      <c r="H287" s="252"/>
      <c r="I287" s="253"/>
    </row>
    <row r="288" spans="1:9">
      <c r="A288" s="235">
        <v>3050</v>
      </c>
      <c r="B288" s="268" t="s">
        <v>99</v>
      </c>
      <c r="C288" s="236">
        <v>5</v>
      </c>
      <c r="D288" s="237">
        <v>0</v>
      </c>
      <c r="E288" s="238" t="s">
        <v>681</v>
      </c>
      <c r="F288" s="239" t="s">
        <v>682</v>
      </c>
      <c r="G288" s="68">
        <f t="shared" si="4"/>
        <v>0</v>
      </c>
      <c r="H288" s="67">
        <f>H290</f>
        <v>0</v>
      </c>
      <c r="I288" s="69">
        <f>I290</f>
        <v>0</v>
      </c>
    </row>
    <row r="289" spans="1:9" s="12" customFormat="1" ht="10.5" customHeight="1">
      <c r="A289" s="235"/>
      <c r="B289" s="224"/>
      <c r="C289" s="236"/>
      <c r="D289" s="237"/>
      <c r="E289" s="230" t="s">
        <v>808</v>
      </c>
      <c r="F289" s="239"/>
      <c r="G289" s="68">
        <f t="shared" si="4"/>
        <v>0</v>
      </c>
      <c r="H289" s="240"/>
      <c r="I289" s="241"/>
    </row>
    <row r="290" spans="1:9" ht="15.75">
      <c r="A290" s="235">
        <v>3051</v>
      </c>
      <c r="B290" s="270" t="s">
        <v>99</v>
      </c>
      <c r="C290" s="249">
        <v>5</v>
      </c>
      <c r="D290" s="250">
        <v>1</v>
      </c>
      <c r="E290" s="230" t="s">
        <v>681</v>
      </c>
      <c r="F290" s="257" t="s">
        <v>682</v>
      </c>
      <c r="G290" s="68">
        <f t="shared" si="4"/>
        <v>0</v>
      </c>
      <c r="H290" s="252"/>
      <c r="I290" s="253"/>
    </row>
    <row r="291" spans="1:9" ht="14.25" customHeight="1">
      <c r="A291" s="235">
        <v>3060</v>
      </c>
      <c r="B291" s="268" t="s">
        <v>99</v>
      </c>
      <c r="C291" s="236">
        <v>6</v>
      </c>
      <c r="D291" s="237">
        <v>0</v>
      </c>
      <c r="E291" s="238" t="s">
        <v>683</v>
      </c>
      <c r="F291" s="239" t="s">
        <v>684</v>
      </c>
      <c r="G291" s="68">
        <f t="shared" si="4"/>
        <v>0</v>
      </c>
      <c r="H291" s="67">
        <f>H293</f>
        <v>0</v>
      </c>
      <c r="I291" s="69">
        <f>I293</f>
        <v>0</v>
      </c>
    </row>
    <row r="292" spans="1:9" s="12" customFormat="1" ht="10.5" customHeight="1">
      <c r="A292" s="235"/>
      <c r="B292" s="224"/>
      <c r="C292" s="236"/>
      <c r="D292" s="237"/>
      <c r="E292" s="230" t="s">
        <v>808</v>
      </c>
      <c r="F292" s="239"/>
      <c r="G292" s="68">
        <f t="shared" si="4"/>
        <v>0</v>
      </c>
      <c r="H292" s="240"/>
      <c r="I292" s="241"/>
    </row>
    <row r="293" spans="1:9" ht="12" customHeight="1">
      <c r="A293" s="235">
        <v>3061</v>
      </c>
      <c r="B293" s="270" t="s">
        <v>99</v>
      </c>
      <c r="C293" s="249">
        <v>6</v>
      </c>
      <c r="D293" s="250">
        <v>1</v>
      </c>
      <c r="E293" s="230" t="s">
        <v>683</v>
      </c>
      <c r="F293" s="257" t="s">
        <v>684</v>
      </c>
      <c r="G293" s="68">
        <f t="shared" si="4"/>
        <v>0</v>
      </c>
      <c r="H293" s="252"/>
      <c r="I293" s="253"/>
    </row>
    <row r="294" spans="1:9" ht="28.5">
      <c r="A294" s="235">
        <v>3070</v>
      </c>
      <c r="B294" s="268" t="s">
        <v>99</v>
      </c>
      <c r="C294" s="236">
        <v>7</v>
      </c>
      <c r="D294" s="237">
        <v>0</v>
      </c>
      <c r="E294" s="238" t="s">
        <v>685</v>
      </c>
      <c r="F294" s="239" t="s">
        <v>686</v>
      </c>
      <c r="G294" s="97">
        <f t="shared" si="4"/>
        <v>0</v>
      </c>
      <c r="H294" s="102">
        <v>0</v>
      </c>
      <c r="I294" s="69">
        <f>I296</f>
        <v>0</v>
      </c>
    </row>
    <row r="295" spans="1:9" s="12" customFormat="1" ht="10.5" customHeight="1">
      <c r="A295" s="235"/>
      <c r="B295" s="224"/>
      <c r="C295" s="236"/>
      <c r="D295" s="237"/>
      <c r="E295" s="230" t="s">
        <v>808</v>
      </c>
      <c r="F295" s="239"/>
      <c r="G295" s="68">
        <f t="shared" si="4"/>
        <v>0</v>
      </c>
      <c r="H295" s="240"/>
      <c r="I295" s="241"/>
    </row>
    <row r="296" spans="1:9" ht="24">
      <c r="A296" s="235">
        <v>3071</v>
      </c>
      <c r="B296" s="270" t="s">
        <v>99</v>
      </c>
      <c r="C296" s="249">
        <v>7</v>
      </c>
      <c r="D296" s="250">
        <v>1</v>
      </c>
      <c r="E296" s="230" t="s">
        <v>685</v>
      </c>
      <c r="F296" s="257" t="s">
        <v>688</v>
      </c>
      <c r="G296" s="97">
        <f t="shared" si="4"/>
        <v>0</v>
      </c>
      <c r="H296" s="97">
        <v>0</v>
      </c>
      <c r="I296" s="253"/>
    </row>
    <row r="297" spans="1:9" ht="24">
      <c r="A297" s="235">
        <v>3080</v>
      </c>
      <c r="B297" s="268" t="s">
        <v>99</v>
      </c>
      <c r="C297" s="236">
        <v>8</v>
      </c>
      <c r="D297" s="237">
        <v>0</v>
      </c>
      <c r="E297" s="238" t="s">
        <v>689</v>
      </c>
      <c r="F297" s="239" t="s">
        <v>690</v>
      </c>
      <c r="G297" s="68">
        <f t="shared" si="4"/>
        <v>0</v>
      </c>
      <c r="H297" s="67">
        <f>H299</f>
        <v>0</v>
      </c>
      <c r="I297" s="69">
        <f>I299</f>
        <v>0</v>
      </c>
    </row>
    <row r="298" spans="1:9" s="12" customFormat="1" ht="10.5" customHeight="1">
      <c r="A298" s="235"/>
      <c r="B298" s="224"/>
      <c r="C298" s="236"/>
      <c r="D298" s="237"/>
      <c r="E298" s="230" t="s">
        <v>808</v>
      </c>
      <c r="F298" s="239"/>
      <c r="G298" s="68">
        <f t="shared" si="4"/>
        <v>0</v>
      </c>
      <c r="H298" s="240"/>
      <c r="I298" s="241"/>
    </row>
    <row r="299" spans="1:9" ht="24">
      <c r="A299" s="235">
        <v>3081</v>
      </c>
      <c r="B299" s="270" t="s">
        <v>99</v>
      </c>
      <c r="C299" s="249">
        <v>8</v>
      </c>
      <c r="D299" s="250">
        <v>1</v>
      </c>
      <c r="E299" s="230" t="s">
        <v>689</v>
      </c>
      <c r="F299" s="257" t="s">
        <v>691</v>
      </c>
      <c r="G299" s="68">
        <f t="shared" si="4"/>
        <v>0</v>
      </c>
      <c r="H299" s="252"/>
      <c r="I299" s="253"/>
    </row>
    <row r="300" spans="1:9" s="12" customFormat="1" ht="10.5" customHeight="1">
      <c r="A300" s="235"/>
      <c r="B300" s="224"/>
      <c r="C300" s="236"/>
      <c r="D300" s="237"/>
      <c r="E300" s="230" t="s">
        <v>808</v>
      </c>
      <c r="F300" s="239"/>
      <c r="G300" s="68">
        <f t="shared" si="4"/>
        <v>0</v>
      </c>
      <c r="H300" s="240"/>
      <c r="I300" s="241"/>
    </row>
    <row r="301" spans="1:9" ht="23.25" customHeight="1">
      <c r="A301" s="235">
        <v>3090</v>
      </c>
      <c r="B301" s="268" t="s">
        <v>99</v>
      </c>
      <c r="C301" s="236">
        <v>9</v>
      </c>
      <c r="D301" s="237">
        <v>0</v>
      </c>
      <c r="E301" s="238" t="s">
        <v>692</v>
      </c>
      <c r="F301" s="239" t="s">
        <v>693</v>
      </c>
      <c r="G301" s="97">
        <f t="shared" si="4"/>
        <v>0</v>
      </c>
      <c r="H301" s="102">
        <f>H303+H304</f>
        <v>0</v>
      </c>
      <c r="I301" s="69">
        <f>I303+I304</f>
        <v>0</v>
      </c>
    </row>
    <row r="302" spans="1:9" s="12" customFormat="1" ht="10.5" customHeight="1">
      <c r="A302" s="235"/>
      <c r="B302" s="224"/>
      <c r="C302" s="236"/>
      <c r="D302" s="237"/>
      <c r="E302" s="230" t="s">
        <v>808</v>
      </c>
      <c r="F302" s="239"/>
      <c r="G302" s="68">
        <f t="shared" si="4"/>
        <v>0</v>
      </c>
      <c r="H302" s="240"/>
      <c r="I302" s="241"/>
    </row>
    <row r="303" spans="1:9" ht="17.25" customHeight="1">
      <c r="A303" s="283">
        <v>3091</v>
      </c>
      <c r="B303" s="270" t="s">
        <v>99</v>
      </c>
      <c r="C303" s="284">
        <v>9</v>
      </c>
      <c r="D303" s="285">
        <v>1</v>
      </c>
      <c r="E303" s="286" t="s">
        <v>692</v>
      </c>
      <c r="F303" s="287" t="s">
        <v>694</v>
      </c>
      <c r="G303" s="68">
        <f t="shared" si="4"/>
        <v>0</v>
      </c>
      <c r="H303" s="288"/>
      <c r="I303" s="289"/>
    </row>
    <row r="304" spans="1:9" ht="25.5" customHeight="1">
      <c r="A304" s="283">
        <v>3092</v>
      </c>
      <c r="B304" s="270" t="s">
        <v>99</v>
      </c>
      <c r="C304" s="284">
        <v>9</v>
      </c>
      <c r="D304" s="285">
        <v>2</v>
      </c>
      <c r="E304" s="286" t="s">
        <v>121</v>
      </c>
      <c r="F304" s="287"/>
      <c r="G304" s="97">
        <f t="shared" si="4"/>
        <v>0</v>
      </c>
      <c r="H304" s="97"/>
      <c r="I304" s="68">
        <f>Sheet6!I782</f>
        <v>0</v>
      </c>
    </row>
    <row r="305" spans="1:9" s="58" customFormat="1" ht="32.25" customHeight="1">
      <c r="A305" s="290">
        <v>3100</v>
      </c>
      <c r="B305" s="236" t="s">
        <v>100</v>
      </c>
      <c r="C305" s="236">
        <v>0</v>
      </c>
      <c r="D305" s="237">
        <v>0</v>
      </c>
      <c r="E305" s="291" t="s">
        <v>877</v>
      </c>
      <c r="F305" s="292"/>
      <c r="G305" s="113">
        <f>H305+I305-Sheet1!F142</f>
        <v>0</v>
      </c>
      <c r="H305" s="113">
        <f>H307</f>
        <v>18464</v>
      </c>
      <c r="I305" s="114">
        <f>I307</f>
        <v>0</v>
      </c>
    </row>
    <row r="306" spans="1:9" ht="11.25" customHeight="1">
      <c r="A306" s="283"/>
      <c r="B306" s="224"/>
      <c r="C306" s="225"/>
      <c r="D306" s="226"/>
      <c r="E306" s="230" t="s">
        <v>807</v>
      </c>
      <c r="F306" s="231"/>
      <c r="G306" s="104"/>
      <c r="H306" s="265"/>
      <c r="I306" s="266"/>
    </row>
    <row r="307" spans="1:9" ht="24">
      <c r="A307" s="283">
        <v>3110</v>
      </c>
      <c r="B307" s="293" t="s">
        <v>100</v>
      </c>
      <c r="C307" s="293">
        <v>1</v>
      </c>
      <c r="D307" s="294">
        <v>0</v>
      </c>
      <c r="E307" s="281" t="s">
        <v>737</v>
      </c>
      <c r="F307" s="257"/>
      <c r="G307" s="113">
        <f>H307+I307-Sheet1!F142</f>
        <v>0</v>
      </c>
      <c r="H307" s="113">
        <f>H309</f>
        <v>18464</v>
      </c>
      <c r="I307" s="114">
        <f>I309</f>
        <v>0</v>
      </c>
    </row>
    <row r="308" spans="1:9" s="12" customFormat="1" ht="10.5" customHeight="1">
      <c r="A308" s="283"/>
      <c r="B308" s="224"/>
      <c r="C308" s="236"/>
      <c r="D308" s="237"/>
      <c r="E308" s="230" t="s">
        <v>808</v>
      </c>
      <c r="F308" s="239"/>
      <c r="G308" s="104"/>
      <c r="H308" s="240"/>
      <c r="I308" s="241"/>
    </row>
    <row r="309" spans="1:9" ht="15.75" thickBot="1">
      <c r="A309" s="295">
        <v>3112</v>
      </c>
      <c r="B309" s="296" t="s">
        <v>100</v>
      </c>
      <c r="C309" s="296">
        <v>1</v>
      </c>
      <c r="D309" s="297">
        <v>2</v>
      </c>
      <c r="E309" s="298" t="s">
        <v>738</v>
      </c>
      <c r="F309" s="299"/>
      <c r="G309" s="113">
        <f>H309+I309-Sheet1!F142</f>
        <v>0</v>
      </c>
      <c r="H309" s="113">
        <f>Sheet1!F142</f>
        <v>18464</v>
      </c>
      <c r="I309" s="113"/>
    </row>
    <row r="310" spans="1:9">
      <c r="B310" s="37"/>
      <c r="C310" s="38"/>
      <c r="D310" s="39"/>
    </row>
    <row r="311" spans="1:9">
      <c r="B311" s="40"/>
      <c r="C311" s="38"/>
      <c r="D311" s="39"/>
    </row>
    <row r="312" spans="1:9">
      <c r="B312" s="40"/>
      <c r="C312" s="38"/>
      <c r="D312" s="39"/>
      <c r="E312" s="8"/>
    </row>
    <row r="313" spans="1:9">
      <c r="B313" s="40"/>
      <c r="C313" s="41"/>
      <c r="D313" s="42"/>
    </row>
  </sheetData>
  <mergeCells count="11"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  <mergeCell ref="B5:B6"/>
  </mergeCells>
  <phoneticPr fontId="0" type="noConversion"/>
  <pageMargins left="0" right="0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6"/>
  <sheetViews>
    <sheetView topLeftCell="A164" workbookViewId="0">
      <selection activeCell="F178" sqref="F178"/>
    </sheetView>
  </sheetViews>
  <sheetFormatPr defaultRowHeight="12.75" outlineLevelRow="1"/>
  <cols>
    <col min="1" max="1" width="5.85546875" style="61" customWidth="1"/>
    <col min="2" max="2" width="49.5703125" style="61" customWidth="1"/>
    <col min="3" max="3" width="6.28515625" style="43" customWidth="1"/>
    <col min="4" max="4" width="16.28515625" style="61" customWidth="1"/>
    <col min="5" max="5" width="12.28515625" style="61" customWidth="1"/>
    <col min="6" max="6" width="12" style="61" customWidth="1"/>
    <col min="7" max="16384" width="9.140625" style="61"/>
  </cols>
  <sheetData>
    <row r="1" spans="1:6" s="60" customFormat="1" ht="27" customHeight="1">
      <c r="A1" s="907" t="s">
        <v>22</v>
      </c>
      <c r="B1" s="907"/>
      <c r="C1" s="907"/>
      <c r="D1" s="907"/>
      <c r="E1" s="907"/>
      <c r="F1" s="907"/>
    </row>
    <row r="2" spans="1:6" ht="37.5" customHeight="1">
      <c r="A2" s="908" t="s">
        <v>23</v>
      </c>
      <c r="B2" s="908"/>
      <c r="C2" s="908"/>
      <c r="D2" s="908"/>
      <c r="E2" s="908"/>
      <c r="F2" s="908"/>
    </row>
    <row r="3" spans="1:6" s="62" customFormat="1" ht="15.75">
      <c r="A3" s="131" t="s">
        <v>878</v>
      </c>
      <c r="B3" s="131"/>
      <c r="C3" s="131"/>
      <c r="D3" s="126"/>
      <c r="E3" s="126"/>
      <c r="F3" s="126"/>
    </row>
    <row r="4" spans="1:6" ht="13.5" thickBot="1">
      <c r="A4" s="126"/>
      <c r="B4" s="126"/>
      <c r="C4" s="300"/>
      <c r="D4" s="126"/>
      <c r="E4" s="897" t="s">
        <v>20</v>
      </c>
      <c r="F4" s="897"/>
    </row>
    <row r="5" spans="1:6" ht="30" customHeight="1" thickBot="1">
      <c r="A5" s="909" t="s">
        <v>24</v>
      </c>
      <c r="B5" s="301" t="s">
        <v>740</v>
      </c>
      <c r="C5" s="302"/>
      <c r="D5" s="913" t="s">
        <v>25</v>
      </c>
      <c r="E5" s="911" t="s">
        <v>807</v>
      </c>
      <c r="F5" s="912"/>
    </row>
    <row r="6" spans="1:6" ht="26.25" thickBot="1">
      <c r="A6" s="910"/>
      <c r="B6" s="303" t="s">
        <v>741</v>
      </c>
      <c r="C6" s="304" t="s">
        <v>742</v>
      </c>
      <c r="D6" s="914"/>
      <c r="E6" s="305" t="s">
        <v>16</v>
      </c>
      <c r="F6" s="305" t="s">
        <v>17</v>
      </c>
    </row>
    <row r="7" spans="1:6" ht="13.5" thickBot="1">
      <c r="A7" s="306">
        <v>1</v>
      </c>
      <c r="B7" s="306">
        <v>2</v>
      </c>
      <c r="C7" s="306" t="s">
        <v>743</v>
      </c>
      <c r="D7" s="306">
        <v>4</v>
      </c>
      <c r="E7" s="306">
        <v>5</v>
      </c>
      <c r="F7" s="306">
        <v>6</v>
      </c>
    </row>
    <row r="8" spans="1:6" ht="32.25" thickBot="1">
      <c r="A8" s="307">
        <v>4000</v>
      </c>
      <c r="B8" s="308" t="s">
        <v>879</v>
      </c>
      <c r="C8" s="309"/>
      <c r="D8" s="92">
        <f>E8+F8-Sheet1!F142</f>
        <v>87090.8</v>
      </c>
      <c r="E8" s="92">
        <f>E10</f>
        <v>61548.9</v>
      </c>
      <c r="F8" s="100">
        <f>F171+F206</f>
        <v>44005.9</v>
      </c>
    </row>
    <row r="9" spans="1:6" ht="13.5" thickBot="1">
      <c r="A9" s="307"/>
      <c r="B9" s="310" t="s">
        <v>811</v>
      </c>
      <c r="C9" s="309"/>
      <c r="D9" s="311"/>
      <c r="E9" s="312"/>
      <c r="F9" s="313"/>
    </row>
    <row r="10" spans="1:6" ht="42" customHeight="1" thickBot="1">
      <c r="A10" s="307">
        <v>4050</v>
      </c>
      <c r="B10" s="314" t="s">
        <v>880</v>
      </c>
      <c r="C10" s="315" t="s">
        <v>250</v>
      </c>
      <c r="D10" s="92">
        <f>E10-Sheet1!F142</f>
        <v>43084.9</v>
      </c>
      <c r="E10" s="92">
        <f>E12+E25+E68+E83+E93++E127+E142</f>
        <v>61548.9</v>
      </c>
      <c r="F10" s="86" t="str">
        <f>F12</f>
        <v xml:space="preserve"> X</v>
      </c>
    </row>
    <row r="11" spans="1:6" ht="13.5" thickBot="1">
      <c r="A11" s="307"/>
      <c r="B11" s="310" t="s">
        <v>811</v>
      </c>
      <c r="C11" s="316"/>
      <c r="D11" s="317"/>
      <c r="E11" s="318"/>
      <c r="F11" s="319"/>
    </row>
    <row r="12" spans="1:6" ht="30.75" customHeight="1" thickBot="1">
      <c r="A12" s="307">
        <v>4100</v>
      </c>
      <c r="B12" s="320" t="s">
        <v>881</v>
      </c>
      <c r="C12" s="321" t="s">
        <v>250</v>
      </c>
      <c r="D12" s="91">
        <f>E12</f>
        <v>26000</v>
      </c>
      <c r="E12" s="91">
        <f>E14+E19+E22</f>
        <v>26000</v>
      </c>
      <c r="F12" s="322" t="str">
        <f>F22</f>
        <v xml:space="preserve"> X</v>
      </c>
    </row>
    <row r="13" spans="1:6" ht="13.5" thickBot="1">
      <c r="A13" s="323"/>
      <c r="B13" s="324" t="s">
        <v>811</v>
      </c>
      <c r="C13" s="325"/>
      <c r="D13" s="326"/>
      <c r="E13" s="327"/>
      <c r="F13" s="328"/>
    </row>
    <row r="14" spans="1:6" ht="24.75" thickBot="1">
      <c r="A14" s="307">
        <v>4110</v>
      </c>
      <c r="B14" s="329" t="s">
        <v>882</v>
      </c>
      <c r="C14" s="321" t="s">
        <v>250</v>
      </c>
      <c r="D14" s="91">
        <f>E14</f>
        <v>26000</v>
      </c>
      <c r="E14" s="96">
        <f>E16+E17+E18</f>
        <v>26000</v>
      </c>
      <c r="F14" s="330" t="s">
        <v>259</v>
      </c>
    </row>
    <row r="15" spans="1:6" ht="13.5" thickBot="1">
      <c r="A15" s="331"/>
      <c r="B15" s="332" t="s">
        <v>808</v>
      </c>
      <c r="C15" s="333"/>
      <c r="D15" s="334"/>
      <c r="E15" s="335"/>
      <c r="F15" s="336"/>
    </row>
    <row r="16" spans="1:6" ht="24">
      <c r="A16" s="337">
        <v>4111</v>
      </c>
      <c r="B16" s="338" t="s">
        <v>744</v>
      </c>
      <c r="C16" s="339" t="s">
        <v>102</v>
      </c>
      <c r="D16" s="97">
        <v>18000</v>
      </c>
      <c r="E16" s="95">
        <v>21000</v>
      </c>
      <c r="F16" s="340" t="s">
        <v>259</v>
      </c>
    </row>
    <row r="17" spans="1:6" ht="24">
      <c r="A17" s="337">
        <v>4112</v>
      </c>
      <c r="B17" s="338" t="s">
        <v>745</v>
      </c>
      <c r="C17" s="341" t="s">
        <v>103</v>
      </c>
      <c r="D17" s="97">
        <f>E17</f>
        <v>5000</v>
      </c>
      <c r="E17" s="119">
        <v>5000</v>
      </c>
      <c r="F17" s="340" t="s">
        <v>259</v>
      </c>
    </row>
    <row r="18" spans="1:6" ht="13.5" thickBot="1">
      <c r="A18" s="342">
        <v>4114</v>
      </c>
      <c r="B18" s="343" t="s">
        <v>746</v>
      </c>
      <c r="C18" s="344" t="s">
        <v>101</v>
      </c>
      <c r="D18" s="75">
        <f>E18</f>
        <v>0</v>
      </c>
      <c r="E18" s="79"/>
      <c r="F18" s="345" t="s">
        <v>259</v>
      </c>
    </row>
    <row r="19" spans="1:6" ht="24.75" thickBot="1">
      <c r="A19" s="307">
        <v>4120</v>
      </c>
      <c r="B19" s="346" t="s">
        <v>883</v>
      </c>
      <c r="C19" s="321" t="s">
        <v>250</v>
      </c>
      <c r="D19" s="71">
        <f>E19</f>
        <v>0</v>
      </c>
      <c r="E19" s="72">
        <f>E21</f>
        <v>0</v>
      </c>
      <c r="F19" s="330" t="s">
        <v>259</v>
      </c>
    </row>
    <row r="20" spans="1:6" ht="13.5" thickBot="1">
      <c r="A20" s="331"/>
      <c r="B20" s="332" t="s">
        <v>808</v>
      </c>
      <c r="C20" s="333"/>
      <c r="D20" s="334"/>
      <c r="E20" s="335"/>
      <c r="F20" s="336"/>
    </row>
    <row r="21" spans="1:6" ht="13.5" customHeight="1" thickBot="1">
      <c r="A21" s="342">
        <v>4121</v>
      </c>
      <c r="B21" s="343" t="s">
        <v>747</v>
      </c>
      <c r="C21" s="344" t="s">
        <v>104</v>
      </c>
      <c r="D21" s="75">
        <f>E21</f>
        <v>0</v>
      </c>
      <c r="E21" s="347"/>
      <c r="F21" s="345" t="s">
        <v>259</v>
      </c>
    </row>
    <row r="22" spans="1:6" ht="25.5" customHeight="1" thickBot="1">
      <c r="A22" s="307">
        <v>4130</v>
      </c>
      <c r="B22" s="346" t="s">
        <v>884</v>
      </c>
      <c r="C22" s="321" t="s">
        <v>250</v>
      </c>
      <c r="D22" s="91">
        <f>E22</f>
        <v>0</v>
      </c>
      <c r="E22" s="96">
        <f>E24</f>
        <v>0</v>
      </c>
      <c r="F22" s="348" t="s">
        <v>259</v>
      </c>
    </row>
    <row r="23" spans="1:6" ht="13.5" thickBot="1">
      <c r="A23" s="331"/>
      <c r="B23" s="332" t="s">
        <v>808</v>
      </c>
      <c r="C23" s="333"/>
      <c r="D23" s="98"/>
      <c r="E23" s="349"/>
      <c r="F23" s="336"/>
    </row>
    <row r="24" spans="1:6" ht="13.5" customHeight="1" thickBot="1">
      <c r="A24" s="350">
        <v>4131</v>
      </c>
      <c r="B24" s="351" t="s">
        <v>105</v>
      </c>
      <c r="C24" s="352" t="s">
        <v>106</v>
      </c>
      <c r="D24" s="95">
        <f>E24</f>
        <v>0</v>
      </c>
      <c r="E24" s="95"/>
      <c r="F24" s="353" t="s">
        <v>260</v>
      </c>
    </row>
    <row r="25" spans="1:6" ht="36" customHeight="1" thickBot="1">
      <c r="A25" s="307">
        <v>4200</v>
      </c>
      <c r="B25" s="354" t="s">
        <v>885</v>
      </c>
      <c r="C25" s="321" t="s">
        <v>250</v>
      </c>
      <c r="D25" s="91">
        <f>E25</f>
        <v>16084.9</v>
      </c>
      <c r="E25" s="96">
        <f>E27+E36+E41+E51+E54+E58</f>
        <v>16084.9</v>
      </c>
      <c r="F25" s="330" t="s">
        <v>259</v>
      </c>
    </row>
    <row r="26" spans="1:6" ht="13.5" thickBot="1">
      <c r="A26" s="323"/>
      <c r="B26" s="324" t="s">
        <v>811</v>
      </c>
      <c r="C26" s="325"/>
      <c r="D26" s="326"/>
      <c r="E26" s="327"/>
      <c r="F26" s="328"/>
    </row>
    <row r="27" spans="1:6" ht="33.75" thickBot="1">
      <c r="A27" s="307">
        <v>4210</v>
      </c>
      <c r="B27" s="346" t="s">
        <v>886</v>
      </c>
      <c r="C27" s="321" t="s">
        <v>250</v>
      </c>
      <c r="D27" s="91">
        <f>E27</f>
        <v>3657.4</v>
      </c>
      <c r="E27" s="96">
        <f>E29+E30+E31+E32+E33+E34+E35</f>
        <v>3657.4</v>
      </c>
      <c r="F27" s="330" t="s">
        <v>259</v>
      </c>
    </row>
    <row r="28" spans="1:6" ht="13.5" thickBot="1">
      <c r="A28" s="331"/>
      <c r="B28" s="332" t="s">
        <v>808</v>
      </c>
      <c r="C28" s="333"/>
      <c r="D28" s="73">
        <f t="shared" ref="D28:D67" si="0">E28</f>
        <v>0</v>
      </c>
      <c r="E28" s="335"/>
      <c r="F28" s="336"/>
    </row>
    <row r="29" spans="1:6" ht="22.5" customHeight="1">
      <c r="A29" s="337">
        <v>4211</v>
      </c>
      <c r="B29" s="338" t="s">
        <v>107</v>
      </c>
      <c r="C29" s="341" t="s">
        <v>108</v>
      </c>
      <c r="D29" s="68">
        <f t="shared" si="0"/>
        <v>0</v>
      </c>
      <c r="E29" s="355"/>
      <c r="F29" s="340" t="s">
        <v>259</v>
      </c>
    </row>
    <row r="30" spans="1:6">
      <c r="A30" s="337">
        <v>4212</v>
      </c>
      <c r="B30" s="356" t="s">
        <v>887</v>
      </c>
      <c r="C30" s="341" t="s">
        <v>109</v>
      </c>
      <c r="D30" s="835">
        <f t="shared" si="0"/>
        <v>600</v>
      </c>
      <c r="E30" s="836">
        <v>600</v>
      </c>
      <c r="F30" s="340" t="s">
        <v>259</v>
      </c>
    </row>
    <row r="31" spans="1:6">
      <c r="A31" s="337">
        <v>4213</v>
      </c>
      <c r="B31" s="338" t="s">
        <v>748</v>
      </c>
      <c r="C31" s="341" t="s">
        <v>110</v>
      </c>
      <c r="D31" s="835">
        <v>2691.8</v>
      </c>
      <c r="E31" s="836">
        <v>2691.8</v>
      </c>
      <c r="F31" s="340" t="s">
        <v>259</v>
      </c>
    </row>
    <row r="32" spans="1:6">
      <c r="A32" s="337">
        <v>4214</v>
      </c>
      <c r="B32" s="338" t="s">
        <v>749</v>
      </c>
      <c r="C32" s="341" t="s">
        <v>111</v>
      </c>
      <c r="D32" s="835">
        <f t="shared" si="0"/>
        <v>300</v>
      </c>
      <c r="E32" s="836">
        <v>300</v>
      </c>
      <c r="F32" s="340" t="s">
        <v>259</v>
      </c>
    </row>
    <row r="33" spans="1:6">
      <c r="A33" s="337">
        <v>4215</v>
      </c>
      <c r="B33" s="338" t="s">
        <v>750</v>
      </c>
      <c r="C33" s="341" t="s">
        <v>112</v>
      </c>
      <c r="D33" s="837">
        <v>66.599999999999994</v>
      </c>
      <c r="E33" s="838">
        <v>65.599999999999994</v>
      </c>
      <c r="F33" s="844" t="s">
        <v>259</v>
      </c>
    </row>
    <row r="34" spans="1:6" ht="17.25" customHeight="1">
      <c r="A34" s="337">
        <v>4216</v>
      </c>
      <c r="B34" s="338" t="s">
        <v>751</v>
      </c>
      <c r="C34" s="341" t="s">
        <v>113</v>
      </c>
      <c r="D34" s="68">
        <f t="shared" si="0"/>
        <v>0</v>
      </c>
      <c r="E34" s="355"/>
      <c r="F34" s="340" t="s">
        <v>259</v>
      </c>
    </row>
    <row r="35" spans="1:6" ht="13.5" thickBot="1">
      <c r="A35" s="342">
        <v>4217</v>
      </c>
      <c r="B35" s="343" t="s">
        <v>752</v>
      </c>
      <c r="C35" s="344" t="s">
        <v>114</v>
      </c>
      <c r="D35" s="75">
        <f t="shared" si="0"/>
        <v>0</v>
      </c>
      <c r="E35" s="347"/>
      <c r="F35" s="345" t="s">
        <v>259</v>
      </c>
    </row>
    <row r="36" spans="1:6" ht="24.75" thickBot="1">
      <c r="A36" s="307">
        <v>4220</v>
      </c>
      <c r="B36" s="346" t="s">
        <v>888</v>
      </c>
      <c r="C36" s="321" t="s">
        <v>250</v>
      </c>
      <c r="D36" s="91">
        <f t="shared" si="0"/>
        <v>1300</v>
      </c>
      <c r="E36" s="96">
        <f>E38+E39+E40</f>
        <v>1300</v>
      </c>
      <c r="F36" s="330" t="s">
        <v>259</v>
      </c>
    </row>
    <row r="37" spans="1:6" ht="13.5" thickBot="1">
      <c r="A37" s="331"/>
      <c r="B37" s="332" t="s">
        <v>808</v>
      </c>
      <c r="C37" s="333"/>
      <c r="D37" s="98">
        <f t="shared" si="0"/>
        <v>0</v>
      </c>
      <c r="E37" s="349"/>
      <c r="F37" s="336"/>
    </row>
    <row r="38" spans="1:6">
      <c r="A38" s="337">
        <v>4221</v>
      </c>
      <c r="B38" s="338" t="s">
        <v>753</v>
      </c>
      <c r="C38" s="358">
        <v>4221</v>
      </c>
      <c r="D38" s="835">
        <f t="shared" si="0"/>
        <v>300</v>
      </c>
      <c r="E38" s="836">
        <v>300</v>
      </c>
      <c r="F38" s="340" t="s">
        <v>259</v>
      </c>
    </row>
    <row r="39" spans="1:6">
      <c r="A39" s="337">
        <v>4222</v>
      </c>
      <c r="B39" s="338" t="s">
        <v>754</v>
      </c>
      <c r="C39" s="341" t="s">
        <v>212</v>
      </c>
      <c r="D39" s="68">
        <f t="shared" si="0"/>
        <v>0</v>
      </c>
      <c r="E39" s="355">
        <v>0</v>
      </c>
      <c r="F39" s="340" t="s">
        <v>259</v>
      </c>
    </row>
    <row r="40" spans="1:6" ht="13.5" thickBot="1">
      <c r="A40" s="342">
        <v>4223</v>
      </c>
      <c r="B40" s="343" t="s">
        <v>755</v>
      </c>
      <c r="C40" s="344" t="s">
        <v>213</v>
      </c>
      <c r="D40" s="843">
        <f t="shared" si="0"/>
        <v>1000</v>
      </c>
      <c r="E40" s="842">
        <v>1000</v>
      </c>
      <c r="F40" s="345" t="s">
        <v>259</v>
      </c>
    </row>
    <row r="41" spans="1:6" ht="45.75" thickBot="1">
      <c r="A41" s="307">
        <v>4230</v>
      </c>
      <c r="B41" s="346" t="s">
        <v>889</v>
      </c>
      <c r="C41" s="321" t="s">
        <v>250</v>
      </c>
      <c r="D41" s="91">
        <f t="shared" si="0"/>
        <v>3400</v>
      </c>
      <c r="E41" s="96">
        <f>E43+E44+E45+E46+E47+E48+E49+E50</f>
        <v>3400</v>
      </c>
      <c r="F41" s="330" t="s">
        <v>259</v>
      </c>
    </row>
    <row r="42" spans="1:6" ht="13.5" thickBot="1">
      <c r="A42" s="331"/>
      <c r="B42" s="332" t="s">
        <v>808</v>
      </c>
      <c r="C42" s="333"/>
      <c r="D42" s="73">
        <f t="shared" si="0"/>
        <v>0</v>
      </c>
      <c r="E42" s="335"/>
      <c r="F42" s="336"/>
    </row>
    <row r="43" spans="1:6">
      <c r="A43" s="337">
        <v>4231</v>
      </c>
      <c r="B43" s="338" t="s">
        <v>756</v>
      </c>
      <c r="C43" s="341" t="s">
        <v>214</v>
      </c>
      <c r="D43" s="97">
        <f t="shared" si="0"/>
        <v>0</v>
      </c>
      <c r="E43" s="357">
        <f>Sheet6!G76+Sheet6!G578+Sheet6!G642+Sheet6!G692+Sheet6!G445</f>
        <v>0</v>
      </c>
      <c r="F43" s="340" t="s">
        <v>259</v>
      </c>
    </row>
    <row r="44" spans="1:6">
      <c r="A44" s="337">
        <v>4232</v>
      </c>
      <c r="B44" s="338" t="s">
        <v>757</v>
      </c>
      <c r="C44" s="341" t="s">
        <v>215</v>
      </c>
      <c r="D44" s="835">
        <v>1700</v>
      </c>
      <c r="E44" s="836">
        <v>1700</v>
      </c>
      <c r="F44" s="340" t="s">
        <v>259</v>
      </c>
    </row>
    <row r="45" spans="1:6" ht="24">
      <c r="A45" s="337">
        <v>4233</v>
      </c>
      <c r="B45" s="338" t="s">
        <v>758</v>
      </c>
      <c r="C45" s="341" t="s">
        <v>216</v>
      </c>
      <c r="D45" s="835">
        <f t="shared" si="0"/>
        <v>500</v>
      </c>
      <c r="E45" s="836">
        <v>500</v>
      </c>
      <c r="F45" s="340" t="s">
        <v>259</v>
      </c>
    </row>
    <row r="46" spans="1:6">
      <c r="A46" s="337">
        <v>4234</v>
      </c>
      <c r="B46" s="338" t="s">
        <v>759</v>
      </c>
      <c r="C46" s="341" t="s">
        <v>217</v>
      </c>
      <c r="D46" s="835">
        <v>700</v>
      </c>
      <c r="E46" s="836">
        <v>700</v>
      </c>
      <c r="F46" s="340" t="s">
        <v>259</v>
      </c>
    </row>
    <row r="47" spans="1:6">
      <c r="A47" s="337">
        <v>4235</v>
      </c>
      <c r="B47" s="359" t="s">
        <v>760</v>
      </c>
      <c r="C47" s="360">
        <v>4235</v>
      </c>
      <c r="D47" s="68">
        <f t="shared" si="0"/>
        <v>0</v>
      </c>
      <c r="E47" s="355">
        <v>0</v>
      </c>
      <c r="F47" s="340" t="s">
        <v>259</v>
      </c>
    </row>
    <row r="48" spans="1:6" ht="24">
      <c r="A48" s="337">
        <v>4236</v>
      </c>
      <c r="B48" s="338" t="s">
        <v>761</v>
      </c>
      <c r="C48" s="341" t="s">
        <v>218</v>
      </c>
      <c r="D48" s="837">
        <f t="shared" si="0"/>
        <v>0</v>
      </c>
      <c r="E48" s="838">
        <v>0</v>
      </c>
      <c r="F48" s="340" t="s">
        <v>259</v>
      </c>
    </row>
    <row r="49" spans="1:6">
      <c r="A49" s="337">
        <v>4237</v>
      </c>
      <c r="B49" s="338" t="s">
        <v>762</v>
      </c>
      <c r="C49" s="341" t="s">
        <v>219</v>
      </c>
      <c r="D49" s="68">
        <f t="shared" si="0"/>
        <v>0</v>
      </c>
      <c r="E49" s="355">
        <v>0</v>
      </c>
      <c r="F49" s="340" t="s">
        <v>259</v>
      </c>
    </row>
    <row r="50" spans="1:6" ht="13.5" thickBot="1">
      <c r="A50" s="342">
        <v>4238</v>
      </c>
      <c r="B50" s="343" t="s">
        <v>763</v>
      </c>
      <c r="C50" s="344" t="s">
        <v>220</v>
      </c>
      <c r="D50" s="839">
        <f t="shared" si="0"/>
        <v>500</v>
      </c>
      <c r="E50" s="842">
        <v>500</v>
      </c>
      <c r="F50" s="345" t="s">
        <v>259</v>
      </c>
    </row>
    <row r="51" spans="1:6" ht="24.75" thickBot="1">
      <c r="A51" s="307">
        <v>4240</v>
      </c>
      <c r="B51" s="346" t="s">
        <v>890</v>
      </c>
      <c r="C51" s="321" t="s">
        <v>250</v>
      </c>
      <c r="D51" s="91">
        <f t="shared" si="0"/>
        <v>1000</v>
      </c>
      <c r="E51" s="96">
        <f>E53</f>
        <v>1000</v>
      </c>
      <c r="F51" s="330" t="s">
        <v>259</v>
      </c>
    </row>
    <row r="52" spans="1:6">
      <c r="A52" s="331"/>
      <c r="B52" s="361" t="s">
        <v>808</v>
      </c>
      <c r="C52" s="333"/>
      <c r="D52" s="98">
        <f t="shared" si="0"/>
        <v>0</v>
      </c>
      <c r="E52" s="349"/>
      <c r="F52" s="336"/>
    </row>
    <row r="53" spans="1:6" ht="13.5" thickBot="1">
      <c r="A53" s="342">
        <v>4241</v>
      </c>
      <c r="B53" s="362" t="s">
        <v>764</v>
      </c>
      <c r="C53" s="344" t="s">
        <v>221</v>
      </c>
      <c r="D53" s="839">
        <f t="shared" si="0"/>
        <v>1000</v>
      </c>
      <c r="E53" s="841">
        <v>1000</v>
      </c>
      <c r="F53" s="345" t="s">
        <v>259</v>
      </c>
    </row>
    <row r="54" spans="1:6" ht="28.5" customHeight="1" thickBot="1">
      <c r="A54" s="307">
        <v>4250</v>
      </c>
      <c r="B54" s="346" t="s">
        <v>891</v>
      </c>
      <c r="C54" s="321" t="s">
        <v>250</v>
      </c>
      <c r="D54" s="91">
        <f t="shared" si="0"/>
        <v>2627.5</v>
      </c>
      <c r="E54" s="96">
        <f>E56+E57</f>
        <v>2627.5</v>
      </c>
      <c r="F54" s="330" t="s">
        <v>259</v>
      </c>
    </row>
    <row r="55" spans="1:6">
      <c r="A55" s="331"/>
      <c r="B55" s="361" t="s">
        <v>808</v>
      </c>
      <c r="C55" s="333"/>
      <c r="D55" s="73">
        <f t="shared" si="0"/>
        <v>0</v>
      </c>
      <c r="E55" s="335"/>
      <c r="F55" s="336"/>
    </row>
    <row r="56" spans="1:6" ht="24">
      <c r="A56" s="337">
        <v>4251</v>
      </c>
      <c r="B56" s="338" t="s">
        <v>765</v>
      </c>
      <c r="C56" s="341" t="s">
        <v>222</v>
      </c>
      <c r="D56" s="835">
        <f t="shared" si="0"/>
        <v>1627.5</v>
      </c>
      <c r="E56" s="840">
        <v>1627.5</v>
      </c>
      <c r="F56" s="340" t="s">
        <v>259</v>
      </c>
    </row>
    <row r="57" spans="1:6" ht="24.75" thickBot="1">
      <c r="A57" s="342">
        <v>4252</v>
      </c>
      <c r="B57" s="343" t="s">
        <v>766</v>
      </c>
      <c r="C57" s="344" t="s">
        <v>223</v>
      </c>
      <c r="D57" s="839">
        <f t="shared" si="0"/>
        <v>1000</v>
      </c>
      <c r="E57" s="839">
        <v>1000</v>
      </c>
      <c r="F57" s="345" t="s">
        <v>259</v>
      </c>
    </row>
    <row r="58" spans="1:6" ht="33.75" thickBot="1">
      <c r="A58" s="307">
        <v>4260</v>
      </c>
      <c r="B58" s="346" t="s">
        <v>892</v>
      </c>
      <c r="C58" s="321" t="s">
        <v>250</v>
      </c>
      <c r="D58" s="91">
        <f t="shared" si="0"/>
        <v>4100</v>
      </c>
      <c r="E58" s="96">
        <v>4100</v>
      </c>
      <c r="F58" s="330" t="s">
        <v>259</v>
      </c>
    </row>
    <row r="59" spans="1:6" ht="13.5" thickBot="1">
      <c r="A59" s="331"/>
      <c r="B59" s="332" t="s">
        <v>808</v>
      </c>
      <c r="C59" s="333"/>
      <c r="D59" s="73">
        <f t="shared" si="0"/>
        <v>0</v>
      </c>
      <c r="E59" s="335"/>
      <c r="F59" s="336"/>
    </row>
    <row r="60" spans="1:6">
      <c r="A60" s="337">
        <v>4261</v>
      </c>
      <c r="B60" s="338" t="s">
        <v>774</v>
      </c>
      <c r="C60" s="341" t="s">
        <v>224</v>
      </c>
      <c r="D60" s="835">
        <f t="shared" si="0"/>
        <v>500</v>
      </c>
      <c r="E60" s="836">
        <v>500</v>
      </c>
      <c r="F60" s="340" t="s">
        <v>259</v>
      </c>
    </row>
    <row r="61" spans="1:6">
      <c r="A61" s="337">
        <v>4262</v>
      </c>
      <c r="B61" s="338" t="s">
        <v>775</v>
      </c>
      <c r="C61" s="341" t="s">
        <v>225</v>
      </c>
      <c r="D61" s="68">
        <f t="shared" si="0"/>
        <v>0</v>
      </c>
      <c r="E61" s="355"/>
      <c r="F61" s="340" t="s">
        <v>259</v>
      </c>
    </row>
    <row r="62" spans="1:6" ht="24">
      <c r="A62" s="337">
        <v>4263</v>
      </c>
      <c r="B62" s="338" t="s">
        <v>123</v>
      </c>
      <c r="C62" s="341" t="s">
        <v>226</v>
      </c>
      <c r="D62" s="837">
        <f t="shared" si="0"/>
        <v>300</v>
      </c>
      <c r="E62" s="838">
        <v>300</v>
      </c>
      <c r="F62" s="340" t="s">
        <v>259</v>
      </c>
    </row>
    <row r="63" spans="1:6">
      <c r="A63" s="337">
        <v>4264</v>
      </c>
      <c r="B63" s="338" t="s">
        <v>776</v>
      </c>
      <c r="C63" s="341" t="s">
        <v>227</v>
      </c>
      <c r="D63" s="835">
        <f t="shared" si="0"/>
        <v>1200</v>
      </c>
      <c r="E63" s="836">
        <v>1200</v>
      </c>
      <c r="F63" s="340" t="s">
        <v>259</v>
      </c>
    </row>
    <row r="64" spans="1:6" ht="24">
      <c r="A64" s="337">
        <v>4265</v>
      </c>
      <c r="B64" s="363" t="s">
        <v>777</v>
      </c>
      <c r="C64" s="341" t="s">
        <v>228</v>
      </c>
      <c r="D64" s="68">
        <f t="shared" si="0"/>
        <v>0</v>
      </c>
      <c r="E64" s="355">
        <v>0</v>
      </c>
      <c r="F64" s="340" t="s">
        <v>259</v>
      </c>
    </row>
    <row r="65" spans="1:6">
      <c r="A65" s="337">
        <v>4266</v>
      </c>
      <c r="B65" s="338" t="s">
        <v>778</v>
      </c>
      <c r="C65" s="341" t="s">
        <v>229</v>
      </c>
      <c r="D65" s="97">
        <f t="shared" si="0"/>
        <v>0</v>
      </c>
      <c r="E65" s="357">
        <f>Sheet6!G530+Sheet6!G637</f>
        <v>0</v>
      </c>
      <c r="F65" s="340" t="s">
        <v>259</v>
      </c>
    </row>
    <row r="66" spans="1:6">
      <c r="A66" s="337">
        <v>4267</v>
      </c>
      <c r="B66" s="338" t="s">
        <v>779</v>
      </c>
      <c r="C66" s="341" t="s">
        <v>230</v>
      </c>
      <c r="D66" s="835">
        <f t="shared" si="0"/>
        <v>1000</v>
      </c>
      <c r="E66" s="836">
        <v>1000</v>
      </c>
      <c r="F66" s="340" t="s">
        <v>259</v>
      </c>
    </row>
    <row r="67" spans="1:6" ht="13.5" thickBot="1">
      <c r="A67" s="350">
        <v>4268</v>
      </c>
      <c r="B67" s="364" t="s">
        <v>780</v>
      </c>
      <c r="C67" s="365" t="s">
        <v>231</v>
      </c>
      <c r="D67" s="833">
        <f t="shared" si="0"/>
        <v>1100</v>
      </c>
      <c r="E67" s="834">
        <v>1100</v>
      </c>
      <c r="F67" s="348" t="s">
        <v>259</v>
      </c>
    </row>
    <row r="68" spans="1:6" ht="15" customHeight="1" thickBot="1">
      <c r="A68" s="307">
        <v>4300</v>
      </c>
      <c r="B68" s="346" t="s">
        <v>893</v>
      </c>
      <c r="C68" s="321" t="s">
        <v>250</v>
      </c>
      <c r="D68" s="71">
        <f>E68</f>
        <v>0</v>
      </c>
      <c r="E68" s="72">
        <f>E69+E74+E78</f>
        <v>0</v>
      </c>
      <c r="F68" s="330" t="s">
        <v>259</v>
      </c>
    </row>
    <row r="69" spans="1:6" ht="13.5" thickBot="1">
      <c r="A69" s="323"/>
      <c r="B69" s="324" t="s">
        <v>811</v>
      </c>
      <c r="C69" s="325"/>
      <c r="D69" s="326"/>
      <c r="E69" s="327"/>
      <c r="F69" s="328"/>
    </row>
    <row r="70" spans="1:6" ht="13.5" thickBot="1">
      <c r="A70" s="307">
        <v>4310</v>
      </c>
      <c r="B70" s="346" t="s">
        <v>894</v>
      </c>
      <c r="C70" s="321" t="s">
        <v>250</v>
      </c>
      <c r="D70" s="71">
        <f>E70</f>
        <v>0</v>
      </c>
      <c r="E70" s="72">
        <f>E72+E73</f>
        <v>0</v>
      </c>
      <c r="F70" s="366" t="s">
        <v>259</v>
      </c>
    </row>
    <row r="71" spans="1:6">
      <c r="A71" s="331"/>
      <c r="B71" s="361" t="s">
        <v>808</v>
      </c>
      <c r="C71" s="333"/>
      <c r="D71" s="73"/>
      <c r="E71" s="335"/>
      <c r="F71" s="336"/>
    </row>
    <row r="72" spans="1:6">
      <c r="A72" s="337">
        <v>4311</v>
      </c>
      <c r="B72" s="367" t="s">
        <v>781</v>
      </c>
      <c r="C72" s="341" t="s">
        <v>232</v>
      </c>
      <c r="D72" s="68">
        <f>E72</f>
        <v>0</v>
      </c>
      <c r="E72" s="355"/>
      <c r="F72" s="340" t="s">
        <v>259</v>
      </c>
    </row>
    <row r="73" spans="1:6" ht="13.5" thickBot="1">
      <c r="A73" s="342">
        <v>4312</v>
      </c>
      <c r="B73" s="343" t="s">
        <v>782</v>
      </c>
      <c r="C73" s="344" t="s">
        <v>233</v>
      </c>
      <c r="D73" s="75">
        <f>E73</f>
        <v>0</v>
      </c>
      <c r="E73" s="347"/>
      <c r="F73" s="345" t="s">
        <v>259</v>
      </c>
    </row>
    <row r="74" spans="1:6" ht="13.5" thickBot="1">
      <c r="A74" s="307">
        <v>4320</v>
      </c>
      <c r="B74" s="346" t="s">
        <v>895</v>
      </c>
      <c r="C74" s="321" t="s">
        <v>250</v>
      </c>
      <c r="D74" s="71">
        <f>E74</f>
        <v>0</v>
      </c>
      <c r="E74" s="72">
        <f>E76+E77</f>
        <v>0</v>
      </c>
      <c r="F74" s="330" t="s">
        <v>259</v>
      </c>
    </row>
    <row r="75" spans="1:6">
      <c r="A75" s="331"/>
      <c r="B75" s="361" t="s">
        <v>808</v>
      </c>
      <c r="C75" s="333"/>
      <c r="D75" s="334"/>
      <c r="E75" s="335"/>
      <c r="F75" s="336"/>
    </row>
    <row r="76" spans="1:6" ht="15.75" customHeight="1">
      <c r="A76" s="337">
        <v>4321</v>
      </c>
      <c r="B76" s="367" t="s">
        <v>783</v>
      </c>
      <c r="C76" s="341" t="s">
        <v>234</v>
      </c>
      <c r="D76" s="68">
        <f>E76</f>
        <v>0</v>
      </c>
      <c r="E76" s="129"/>
      <c r="F76" s="340" t="s">
        <v>259</v>
      </c>
    </row>
    <row r="77" spans="1:6" ht="13.5" thickBot="1">
      <c r="A77" s="342">
        <v>4322</v>
      </c>
      <c r="B77" s="343" t="s">
        <v>784</v>
      </c>
      <c r="C77" s="344" t="s">
        <v>235</v>
      </c>
      <c r="D77" s="75">
        <f>E77</f>
        <v>0</v>
      </c>
      <c r="E77" s="368"/>
      <c r="F77" s="345" t="s">
        <v>259</v>
      </c>
    </row>
    <row r="78" spans="1:6" ht="23.25" thickBot="1">
      <c r="A78" s="307">
        <v>4330</v>
      </c>
      <c r="B78" s="346" t="s">
        <v>896</v>
      </c>
      <c r="C78" s="321" t="s">
        <v>250</v>
      </c>
      <c r="D78" s="71">
        <f>E78</f>
        <v>0</v>
      </c>
      <c r="E78" s="72">
        <f>E80+E81+E82</f>
        <v>0</v>
      </c>
      <c r="F78" s="330" t="s">
        <v>259</v>
      </c>
    </row>
    <row r="79" spans="1:6">
      <c r="A79" s="331"/>
      <c r="B79" s="361" t="s">
        <v>808</v>
      </c>
      <c r="C79" s="333"/>
      <c r="D79" s="334"/>
      <c r="E79" s="335"/>
      <c r="F79" s="336"/>
    </row>
    <row r="80" spans="1:6" ht="24">
      <c r="A80" s="337">
        <v>4331</v>
      </c>
      <c r="B80" s="367" t="s">
        <v>785</v>
      </c>
      <c r="C80" s="341" t="s">
        <v>236</v>
      </c>
      <c r="D80" s="68">
        <f>E80</f>
        <v>0</v>
      </c>
      <c r="E80" s="355"/>
      <c r="F80" s="340" t="s">
        <v>259</v>
      </c>
    </row>
    <row r="81" spans="1:6">
      <c r="A81" s="337">
        <v>4332</v>
      </c>
      <c r="B81" s="338" t="s">
        <v>786</v>
      </c>
      <c r="C81" s="341" t="s">
        <v>237</v>
      </c>
      <c r="D81" s="68">
        <f>E81</f>
        <v>0</v>
      </c>
      <c r="E81" s="355"/>
      <c r="F81" s="340" t="s">
        <v>259</v>
      </c>
    </row>
    <row r="82" spans="1:6" ht="13.5" thickBot="1">
      <c r="A82" s="350">
        <v>4333</v>
      </c>
      <c r="B82" s="364" t="s">
        <v>787</v>
      </c>
      <c r="C82" s="365" t="s">
        <v>238</v>
      </c>
      <c r="D82" s="70">
        <f>E82</f>
        <v>0</v>
      </c>
      <c r="E82" s="369"/>
      <c r="F82" s="348" t="s">
        <v>259</v>
      </c>
    </row>
    <row r="83" spans="1:6" ht="13.5" thickBot="1">
      <c r="A83" s="307">
        <v>4400</v>
      </c>
      <c r="B83" s="354" t="s">
        <v>897</v>
      </c>
      <c r="C83" s="321" t="s">
        <v>250</v>
      </c>
      <c r="D83" s="91">
        <f>E83</f>
        <v>0</v>
      </c>
      <c r="E83" s="96">
        <f>E85+E89</f>
        <v>0</v>
      </c>
      <c r="F83" s="330" t="s">
        <v>259</v>
      </c>
    </row>
    <row r="84" spans="1:6" ht="13.5" thickBot="1">
      <c r="A84" s="323"/>
      <c r="B84" s="324" t="s">
        <v>811</v>
      </c>
      <c r="C84" s="325"/>
      <c r="D84" s="700"/>
      <c r="E84" s="327"/>
      <c r="F84" s="328"/>
    </row>
    <row r="85" spans="1:6" ht="24.75" thickBot="1">
      <c r="A85" s="307">
        <v>4410</v>
      </c>
      <c r="B85" s="346" t="s">
        <v>898</v>
      </c>
      <c r="C85" s="321" t="s">
        <v>250</v>
      </c>
      <c r="D85" s="91">
        <f>E85</f>
        <v>0</v>
      </c>
      <c r="E85" s="96">
        <f>E87+E88</f>
        <v>0</v>
      </c>
      <c r="F85" s="330" t="s">
        <v>259</v>
      </c>
    </row>
    <row r="86" spans="1:6">
      <c r="A86" s="331"/>
      <c r="B86" s="361" t="s">
        <v>808</v>
      </c>
      <c r="C86" s="333"/>
      <c r="D86" s="374"/>
      <c r="E86" s="335"/>
      <c r="F86" s="336"/>
    </row>
    <row r="87" spans="1:6" ht="24">
      <c r="A87" s="337">
        <v>4411</v>
      </c>
      <c r="B87" s="367" t="s">
        <v>788</v>
      </c>
      <c r="C87" s="341" t="s">
        <v>239</v>
      </c>
      <c r="D87" s="97">
        <f>E87</f>
        <v>0</v>
      </c>
      <c r="E87" s="772">
        <v>0</v>
      </c>
      <c r="F87" s="340" t="s">
        <v>259</v>
      </c>
    </row>
    <row r="88" spans="1:6" ht="24.75" thickBot="1">
      <c r="A88" s="342">
        <v>4412</v>
      </c>
      <c r="B88" s="343" t="s">
        <v>802</v>
      </c>
      <c r="C88" s="344" t="s">
        <v>240</v>
      </c>
      <c r="D88" s="75">
        <f>E88</f>
        <v>0</v>
      </c>
      <c r="E88" s="347"/>
      <c r="F88" s="345" t="s">
        <v>259</v>
      </c>
    </row>
    <row r="89" spans="1:6" ht="35.25" thickBot="1">
      <c r="A89" s="307">
        <v>4420</v>
      </c>
      <c r="B89" s="346" t="s">
        <v>899</v>
      </c>
      <c r="C89" s="321" t="s">
        <v>250</v>
      </c>
      <c r="D89" s="774">
        <f>E89</f>
        <v>0</v>
      </c>
      <c r="E89" s="773">
        <f>E91+E92</f>
        <v>0</v>
      </c>
      <c r="F89" s="330" t="s">
        <v>259</v>
      </c>
    </row>
    <row r="90" spans="1:6">
      <c r="A90" s="331"/>
      <c r="B90" s="361" t="s">
        <v>808</v>
      </c>
      <c r="C90" s="333"/>
      <c r="D90" s="775"/>
      <c r="E90" s="335"/>
      <c r="F90" s="336"/>
    </row>
    <row r="91" spans="1:6" ht="36">
      <c r="A91" s="337">
        <v>4421</v>
      </c>
      <c r="B91" s="367" t="s">
        <v>955</v>
      </c>
      <c r="C91" s="341" t="s">
        <v>241</v>
      </c>
      <c r="D91" s="776">
        <f>E91</f>
        <v>0</v>
      </c>
      <c r="E91" s="180">
        <f>Sheet6!H103</f>
        <v>0</v>
      </c>
      <c r="F91" s="340" t="s">
        <v>259</v>
      </c>
    </row>
    <row r="92" spans="1:6" ht="24.75" thickBot="1">
      <c r="A92" s="350">
        <v>4422</v>
      </c>
      <c r="B92" s="364" t="s">
        <v>34</v>
      </c>
      <c r="C92" s="365" t="s">
        <v>242</v>
      </c>
      <c r="D92" s="70">
        <f>E92</f>
        <v>0</v>
      </c>
      <c r="E92" s="369"/>
      <c r="F92" s="348" t="s">
        <v>259</v>
      </c>
    </row>
    <row r="93" spans="1:6" ht="23.25" thickBot="1">
      <c r="A93" s="307">
        <v>4500</v>
      </c>
      <c r="B93" s="370" t="s">
        <v>900</v>
      </c>
      <c r="C93" s="321" t="s">
        <v>250</v>
      </c>
      <c r="D93" s="91">
        <f>E93</f>
        <v>0</v>
      </c>
      <c r="E93" s="96">
        <f>E95+E99+E103</f>
        <v>0</v>
      </c>
      <c r="F93" s="330" t="s">
        <v>259</v>
      </c>
    </row>
    <row r="94" spans="1:6" ht="13.5" thickBot="1">
      <c r="A94" s="323"/>
      <c r="B94" s="324" t="s">
        <v>811</v>
      </c>
      <c r="C94" s="325"/>
      <c r="D94" s="326"/>
      <c r="E94" s="327"/>
      <c r="F94" s="328"/>
    </row>
    <row r="95" spans="1:6" ht="24.75" thickBot="1">
      <c r="A95" s="307">
        <v>4510</v>
      </c>
      <c r="B95" s="371" t="s">
        <v>901</v>
      </c>
      <c r="C95" s="321" t="s">
        <v>250</v>
      </c>
      <c r="D95" s="71">
        <f>E95</f>
        <v>0</v>
      </c>
      <c r="E95" s="372"/>
      <c r="F95" s="330" t="s">
        <v>259</v>
      </c>
    </row>
    <row r="96" spans="1:6" ht="13.5" thickBot="1">
      <c r="A96" s="331"/>
      <c r="B96" s="332" t="s">
        <v>808</v>
      </c>
      <c r="C96" s="333"/>
      <c r="D96" s="334"/>
      <c r="E96" s="335"/>
      <c r="F96" s="336"/>
    </row>
    <row r="97" spans="1:6" ht="24">
      <c r="A97" s="337">
        <v>4511</v>
      </c>
      <c r="B97" s="373" t="s">
        <v>902</v>
      </c>
      <c r="C97" s="341" t="s">
        <v>243</v>
      </c>
      <c r="D97" s="68">
        <f>E97</f>
        <v>0</v>
      </c>
      <c r="E97" s="355"/>
      <c r="F97" s="340" t="s">
        <v>259</v>
      </c>
    </row>
    <row r="98" spans="1:6" ht="24.75" thickBot="1">
      <c r="A98" s="342">
        <v>4512</v>
      </c>
      <c r="B98" s="343" t="s">
        <v>35</v>
      </c>
      <c r="C98" s="344" t="s">
        <v>244</v>
      </c>
      <c r="D98" s="75">
        <f>E98</f>
        <v>0</v>
      </c>
      <c r="E98" s="347"/>
      <c r="F98" s="345" t="s">
        <v>259</v>
      </c>
    </row>
    <row r="99" spans="1:6" ht="24.75" thickBot="1">
      <c r="A99" s="307">
        <v>4520</v>
      </c>
      <c r="B99" s="371" t="s">
        <v>903</v>
      </c>
      <c r="C99" s="321" t="s">
        <v>250</v>
      </c>
      <c r="D99" s="71">
        <f>E99</f>
        <v>0</v>
      </c>
      <c r="E99" s="72">
        <f>E101+E102</f>
        <v>0</v>
      </c>
      <c r="F99" s="330" t="s">
        <v>259</v>
      </c>
    </row>
    <row r="100" spans="1:6" ht="13.5" thickBot="1">
      <c r="A100" s="331"/>
      <c r="B100" s="332" t="s">
        <v>808</v>
      </c>
      <c r="C100" s="333"/>
      <c r="D100" s="334"/>
      <c r="E100" s="335"/>
      <c r="F100" s="336"/>
    </row>
    <row r="101" spans="1:6" ht="30" customHeight="1">
      <c r="A101" s="337">
        <v>4521</v>
      </c>
      <c r="B101" s="338" t="s">
        <v>860</v>
      </c>
      <c r="C101" s="341" t="s">
        <v>245</v>
      </c>
      <c r="D101" s="68">
        <f>E101</f>
        <v>0</v>
      </c>
      <c r="E101" s="355"/>
      <c r="F101" s="340" t="s">
        <v>259</v>
      </c>
    </row>
    <row r="102" spans="1:6" ht="24.75" thickBot="1">
      <c r="A102" s="342">
        <v>4522</v>
      </c>
      <c r="B102" s="343" t="s">
        <v>0</v>
      </c>
      <c r="C102" s="344" t="s">
        <v>246</v>
      </c>
      <c r="D102" s="75">
        <f>E102</f>
        <v>0</v>
      </c>
      <c r="E102" s="347"/>
      <c r="F102" s="345" t="s">
        <v>259</v>
      </c>
    </row>
    <row r="103" spans="1:6" ht="38.25" customHeight="1" thickBot="1">
      <c r="A103" s="307">
        <v>4530</v>
      </c>
      <c r="B103" s="371" t="s">
        <v>904</v>
      </c>
      <c r="C103" s="321" t="s">
        <v>250</v>
      </c>
      <c r="D103" s="91">
        <f>E103+F103</f>
        <v>0</v>
      </c>
      <c r="E103" s="96">
        <f>E105+E106+E107</f>
        <v>0</v>
      </c>
      <c r="F103" s="76">
        <f>F105+F106+F107</f>
        <v>0</v>
      </c>
    </row>
    <row r="104" spans="1:6" ht="13.5" thickBot="1">
      <c r="A104" s="331"/>
      <c r="B104" s="332" t="s">
        <v>808</v>
      </c>
      <c r="C104" s="333"/>
      <c r="D104" s="374"/>
      <c r="E104" s="349"/>
      <c r="F104" s="336"/>
    </row>
    <row r="105" spans="1:6" ht="38.25" customHeight="1">
      <c r="A105" s="337">
        <v>4531</v>
      </c>
      <c r="B105" s="375" t="s">
        <v>861</v>
      </c>
      <c r="C105" s="339" t="s">
        <v>133</v>
      </c>
      <c r="D105" s="97">
        <f>E105+F105</f>
        <v>0</v>
      </c>
      <c r="E105" s="357">
        <f>SUM(Sheet6!H102)</f>
        <v>0</v>
      </c>
      <c r="F105" s="376"/>
    </row>
    <row r="106" spans="1:6" ht="38.25" customHeight="1">
      <c r="A106" s="337">
        <v>4532</v>
      </c>
      <c r="B106" s="375" t="s">
        <v>945</v>
      </c>
      <c r="C106" s="341" t="s">
        <v>134</v>
      </c>
      <c r="D106" s="68">
        <f>E106+F106</f>
        <v>0</v>
      </c>
      <c r="E106" s="355"/>
      <c r="F106" s="376"/>
    </row>
    <row r="107" spans="1:6" ht="24">
      <c r="A107" s="342">
        <v>4533</v>
      </c>
      <c r="B107" s="377" t="s">
        <v>905</v>
      </c>
      <c r="C107" s="341" t="s">
        <v>135</v>
      </c>
      <c r="D107" s="68">
        <f>E107+F107</f>
        <v>0</v>
      </c>
      <c r="E107" s="67">
        <f>E109+E113+E114</f>
        <v>0</v>
      </c>
      <c r="F107" s="69">
        <f>F109+F113+F114</f>
        <v>0</v>
      </c>
    </row>
    <row r="108" spans="1:6">
      <c r="A108" s="342"/>
      <c r="B108" s="378" t="s">
        <v>811</v>
      </c>
      <c r="C108" s="341"/>
      <c r="D108" s="379"/>
      <c r="E108" s="129"/>
      <c r="F108" s="340"/>
    </row>
    <row r="109" spans="1:6" ht="24">
      <c r="A109" s="342">
        <v>4534</v>
      </c>
      <c r="B109" s="378" t="s">
        <v>699</v>
      </c>
      <c r="C109" s="341"/>
      <c r="D109" s="68">
        <f>E109+F109</f>
        <v>0</v>
      </c>
      <c r="E109" s="67">
        <f>E111+E112</f>
        <v>0</v>
      </c>
      <c r="F109" s="69">
        <f>F111+F112</f>
        <v>0</v>
      </c>
    </row>
    <row r="110" spans="1:6">
      <c r="A110" s="342"/>
      <c r="B110" s="378" t="s">
        <v>827</v>
      </c>
      <c r="C110" s="341"/>
      <c r="D110" s="379"/>
      <c r="E110" s="129"/>
      <c r="F110" s="340"/>
    </row>
    <row r="111" spans="1:6" ht="21.75" customHeight="1">
      <c r="A111" s="380">
        <v>4535</v>
      </c>
      <c r="B111" s="381" t="s">
        <v>826</v>
      </c>
      <c r="C111" s="341"/>
      <c r="D111" s="68">
        <f>E111+F111</f>
        <v>0</v>
      </c>
      <c r="E111" s="355"/>
      <c r="F111" s="376"/>
    </row>
    <row r="112" spans="1:6">
      <c r="A112" s="337">
        <v>4536</v>
      </c>
      <c r="B112" s="378" t="s">
        <v>828</v>
      </c>
      <c r="C112" s="341"/>
      <c r="D112" s="68">
        <f>E112+F112</f>
        <v>0</v>
      </c>
      <c r="E112" s="355"/>
      <c r="F112" s="376"/>
    </row>
    <row r="113" spans="1:6">
      <c r="A113" s="337">
        <v>4537</v>
      </c>
      <c r="B113" s="378" t="s">
        <v>829</v>
      </c>
      <c r="C113" s="341"/>
      <c r="D113" s="68">
        <f>E113+F113</f>
        <v>0</v>
      </c>
      <c r="E113" s="355"/>
      <c r="F113" s="376"/>
    </row>
    <row r="114" spans="1:6" ht="13.5" thickBot="1">
      <c r="A114" s="342">
        <v>4538</v>
      </c>
      <c r="B114" s="382" t="s">
        <v>831</v>
      </c>
      <c r="C114" s="344"/>
      <c r="D114" s="75">
        <f>E114+F114</f>
        <v>0</v>
      </c>
      <c r="E114" s="347"/>
      <c r="F114" s="383"/>
    </row>
    <row r="115" spans="1:6" ht="35.25" thickBot="1">
      <c r="A115" s="307">
        <v>4540</v>
      </c>
      <c r="B115" s="371" t="s">
        <v>906</v>
      </c>
      <c r="C115" s="321" t="s">
        <v>250</v>
      </c>
      <c r="D115" s="71">
        <f>F115</f>
        <v>0</v>
      </c>
      <c r="E115" s="384" t="s">
        <v>259</v>
      </c>
      <c r="F115" s="76">
        <f>F117+F118+F119</f>
        <v>0</v>
      </c>
    </row>
    <row r="116" spans="1:6">
      <c r="A116" s="331"/>
      <c r="B116" s="361" t="s">
        <v>808</v>
      </c>
      <c r="C116" s="333"/>
      <c r="D116" s="73"/>
      <c r="E116" s="335"/>
      <c r="F116" s="336"/>
    </row>
    <row r="117" spans="1:6" ht="38.25" customHeight="1">
      <c r="A117" s="337">
        <v>4541</v>
      </c>
      <c r="B117" s="385" t="s">
        <v>136</v>
      </c>
      <c r="C117" s="341" t="s">
        <v>138</v>
      </c>
      <c r="D117" s="68">
        <f>F117</f>
        <v>0</v>
      </c>
      <c r="E117" s="386" t="s">
        <v>259</v>
      </c>
      <c r="F117" s="376"/>
    </row>
    <row r="118" spans="1:6" ht="38.25" customHeight="1">
      <c r="A118" s="337">
        <v>4542</v>
      </c>
      <c r="B118" s="375" t="s">
        <v>137</v>
      </c>
      <c r="C118" s="341" t="s">
        <v>139</v>
      </c>
      <c r="D118" s="68">
        <f>F118</f>
        <v>0</v>
      </c>
      <c r="E118" s="386" t="s">
        <v>259</v>
      </c>
      <c r="F118" s="376"/>
    </row>
    <row r="119" spans="1:6" ht="24.75" thickBot="1">
      <c r="A119" s="350">
        <v>4543</v>
      </c>
      <c r="B119" s="387" t="s">
        <v>907</v>
      </c>
      <c r="C119" s="341" t="s">
        <v>140</v>
      </c>
      <c r="D119" s="68">
        <f>F119</f>
        <v>0</v>
      </c>
      <c r="E119" s="386" t="s">
        <v>259</v>
      </c>
      <c r="F119" s="69">
        <f>F121+F124+F125+F126</f>
        <v>0</v>
      </c>
    </row>
    <row r="120" spans="1:6">
      <c r="A120" s="342"/>
      <c r="B120" s="378" t="s">
        <v>811</v>
      </c>
      <c r="C120" s="341"/>
      <c r="D120" s="379"/>
      <c r="E120" s="129"/>
      <c r="F120" s="340"/>
    </row>
    <row r="121" spans="1:6" ht="24">
      <c r="A121" s="342">
        <v>4544</v>
      </c>
      <c r="B121" s="378" t="s">
        <v>700</v>
      </c>
      <c r="C121" s="341"/>
      <c r="D121" s="68">
        <f>F121</f>
        <v>0</v>
      </c>
      <c r="E121" s="386" t="s">
        <v>259</v>
      </c>
      <c r="F121" s="69">
        <f>F123+F124</f>
        <v>0</v>
      </c>
    </row>
    <row r="122" spans="1:6">
      <c r="A122" s="342"/>
      <c r="B122" s="378" t="s">
        <v>827</v>
      </c>
      <c r="C122" s="341"/>
      <c r="D122" s="379"/>
      <c r="E122" s="129"/>
      <c r="F122" s="388"/>
    </row>
    <row r="123" spans="1:6" ht="24" customHeight="1">
      <c r="A123" s="380">
        <v>4545</v>
      </c>
      <c r="B123" s="381" t="s">
        <v>826</v>
      </c>
      <c r="C123" s="341"/>
      <c r="D123" s="68">
        <f>F123</f>
        <v>0</v>
      </c>
      <c r="E123" s="386" t="s">
        <v>259</v>
      </c>
      <c r="F123" s="376"/>
    </row>
    <row r="124" spans="1:6">
      <c r="A124" s="337">
        <v>4546</v>
      </c>
      <c r="B124" s="389" t="s">
        <v>830</v>
      </c>
      <c r="C124" s="341"/>
      <c r="D124" s="68">
        <f>F124</f>
        <v>0</v>
      </c>
      <c r="E124" s="386" t="s">
        <v>259</v>
      </c>
      <c r="F124" s="376"/>
    </row>
    <row r="125" spans="1:6">
      <c r="A125" s="337">
        <v>4547</v>
      </c>
      <c r="B125" s="378" t="s">
        <v>829</v>
      </c>
      <c r="C125" s="341"/>
      <c r="D125" s="68">
        <f>F125</f>
        <v>0</v>
      </c>
      <c r="E125" s="386" t="s">
        <v>259</v>
      </c>
      <c r="F125" s="376"/>
    </row>
    <row r="126" spans="1:6" ht="13.5" thickBot="1">
      <c r="A126" s="350">
        <v>4548</v>
      </c>
      <c r="B126" s="390" t="s">
        <v>831</v>
      </c>
      <c r="C126" s="365"/>
      <c r="D126" s="70">
        <f>F126</f>
        <v>0</v>
      </c>
      <c r="E126" s="391" t="s">
        <v>259</v>
      </c>
      <c r="F126" s="392"/>
    </row>
    <row r="127" spans="1:6" ht="32.25" customHeight="1" thickBot="1">
      <c r="A127" s="307">
        <v>4600</v>
      </c>
      <c r="B127" s="371" t="s">
        <v>908</v>
      </c>
      <c r="C127" s="321" t="s">
        <v>250</v>
      </c>
      <c r="D127" s="91">
        <f>E127</f>
        <v>0</v>
      </c>
      <c r="E127" s="96">
        <f>E131+E133+E139</f>
        <v>0</v>
      </c>
      <c r="F127" s="330" t="s">
        <v>259</v>
      </c>
    </row>
    <row r="128" spans="1:6" ht="13.5" thickBot="1">
      <c r="A128" s="393"/>
      <c r="B128" s="394" t="s">
        <v>811</v>
      </c>
      <c r="C128" s="395"/>
      <c r="D128" s="334"/>
      <c r="E128" s="335"/>
      <c r="F128" s="396"/>
    </row>
    <row r="129" spans="1:6" s="62" customFormat="1">
      <c r="A129" s="397">
        <v>4610</v>
      </c>
      <c r="B129" s="398" t="s">
        <v>5</v>
      </c>
      <c r="C129" s="399"/>
      <c r="D129" s="68">
        <f>E129</f>
        <v>0</v>
      </c>
      <c r="E129" s="67">
        <f>E131+E132</f>
        <v>0</v>
      </c>
      <c r="F129" s="340" t="s">
        <v>260</v>
      </c>
    </row>
    <row r="130" spans="1:6">
      <c r="A130" s="393"/>
      <c r="B130" s="400" t="s">
        <v>811</v>
      </c>
      <c r="C130" s="399"/>
      <c r="D130" s="379"/>
      <c r="E130" s="129"/>
      <c r="F130" s="340"/>
    </row>
    <row r="131" spans="1:6" ht="38.25">
      <c r="A131" s="393">
        <v>4610</v>
      </c>
      <c r="B131" s="401" t="s">
        <v>717</v>
      </c>
      <c r="C131" s="399" t="s">
        <v>716</v>
      </c>
      <c r="D131" s="68">
        <f>E131</f>
        <v>0</v>
      </c>
      <c r="E131" s="355"/>
      <c r="F131" s="340" t="s">
        <v>259</v>
      </c>
    </row>
    <row r="132" spans="1:6" ht="26.25" thickBot="1">
      <c r="A132" s="402">
        <v>4620</v>
      </c>
      <c r="B132" s="403" t="s">
        <v>7</v>
      </c>
      <c r="C132" s="404" t="s">
        <v>6</v>
      </c>
      <c r="D132" s="75">
        <f>E132</f>
        <v>0</v>
      </c>
      <c r="E132" s="347"/>
      <c r="F132" s="345" t="s">
        <v>259</v>
      </c>
    </row>
    <row r="133" spans="1:6" ht="35.25" thickBot="1">
      <c r="A133" s="405">
        <v>4630</v>
      </c>
      <c r="B133" s="406" t="s">
        <v>909</v>
      </c>
      <c r="C133" s="321" t="s">
        <v>250</v>
      </c>
      <c r="D133" s="91">
        <f t="shared" ref="D133:D141" si="1">E133</f>
        <v>0</v>
      </c>
      <c r="E133" s="96">
        <f>E135+E136+E137+E138</f>
        <v>0</v>
      </c>
      <c r="F133" s="330" t="s">
        <v>259</v>
      </c>
    </row>
    <row r="134" spans="1:6" ht="13.5" thickBot="1">
      <c r="A134" s="393"/>
      <c r="B134" s="394" t="s">
        <v>808</v>
      </c>
      <c r="C134" s="333"/>
      <c r="D134" s="73">
        <f t="shared" si="1"/>
        <v>0</v>
      </c>
      <c r="E134" s="335"/>
      <c r="F134" s="336"/>
    </row>
    <row r="135" spans="1:6">
      <c r="A135" s="397">
        <v>4631</v>
      </c>
      <c r="B135" s="407" t="s">
        <v>145</v>
      </c>
      <c r="C135" s="341" t="s">
        <v>141</v>
      </c>
      <c r="D135" s="68">
        <f t="shared" si="1"/>
        <v>0</v>
      </c>
      <c r="E135" s="355"/>
      <c r="F135" s="340" t="s">
        <v>259</v>
      </c>
    </row>
    <row r="136" spans="1:6" ht="25.5" customHeight="1">
      <c r="A136" s="397">
        <v>4632</v>
      </c>
      <c r="B136" s="407" t="s">
        <v>146</v>
      </c>
      <c r="C136" s="341" t="s">
        <v>142</v>
      </c>
      <c r="D136" s="68">
        <f t="shared" si="1"/>
        <v>0</v>
      </c>
      <c r="E136" s="355"/>
      <c r="F136" s="340" t="s">
        <v>259</v>
      </c>
    </row>
    <row r="137" spans="1:6" ht="17.25" customHeight="1">
      <c r="A137" s="397">
        <v>4633</v>
      </c>
      <c r="B137" s="407" t="s">
        <v>147</v>
      </c>
      <c r="C137" s="341" t="s">
        <v>143</v>
      </c>
      <c r="D137" s="68">
        <f t="shared" si="1"/>
        <v>0</v>
      </c>
      <c r="E137" s="355"/>
      <c r="F137" s="340" t="s">
        <v>259</v>
      </c>
    </row>
    <row r="138" spans="1:6" ht="14.25" customHeight="1" thickBot="1">
      <c r="A138" s="408">
        <v>4634</v>
      </c>
      <c r="B138" s="409" t="s">
        <v>148</v>
      </c>
      <c r="C138" s="344" t="s">
        <v>144</v>
      </c>
      <c r="D138" s="99">
        <f t="shared" si="1"/>
        <v>0</v>
      </c>
      <c r="E138" s="99">
        <v>0</v>
      </c>
      <c r="F138" s="345" t="s">
        <v>259</v>
      </c>
    </row>
    <row r="139" spans="1:6" ht="13.5" thickBot="1">
      <c r="A139" s="405">
        <v>4640</v>
      </c>
      <c r="B139" s="406" t="s">
        <v>910</v>
      </c>
      <c r="C139" s="321" t="s">
        <v>250</v>
      </c>
      <c r="D139" s="71">
        <f t="shared" si="1"/>
        <v>0</v>
      </c>
      <c r="E139" s="72">
        <f>E141</f>
        <v>0</v>
      </c>
      <c r="F139" s="330" t="s">
        <v>259</v>
      </c>
    </row>
    <row r="140" spans="1:6" ht="13.5" thickBot="1">
      <c r="A140" s="393"/>
      <c r="B140" s="394" t="s">
        <v>808</v>
      </c>
      <c r="C140" s="333"/>
      <c r="D140" s="73"/>
      <c r="E140" s="335"/>
      <c r="F140" s="336"/>
    </row>
    <row r="141" spans="1:6" ht="13.5" thickBot="1">
      <c r="A141" s="410">
        <v>4641</v>
      </c>
      <c r="B141" s="411" t="s">
        <v>149</v>
      </c>
      <c r="C141" s="365" t="s">
        <v>150</v>
      </c>
      <c r="D141" s="70">
        <f t="shared" si="1"/>
        <v>0</v>
      </c>
      <c r="E141" s="369"/>
      <c r="F141" s="348" t="s">
        <v>259</v>
      </c>
    </row>
    <row r="142" spans="1:6" ht="38.25" customHeight="1" thickBot="1">
      <c r="A142" s="307">
        <v>4700</v>
      </c>
      <c r="B142" s="346" t="s">
        <v>911</v>
      </c>
      <c r="C142" s="321" t="s">
        <v>250</v>
      </c>
      <c r="D142" s="92">
        <f>E142+F142-Sheet1!F142</f>
        <v>1000</v>
      </c>
      <c r="E142" s="107">
        <f>E144+E148+E154+E157+E161+E164+E167</f>
        <v>19464</v>
      </c>
      <c r="F142" s="80">
        <f>F167</f>
        <v>0</v>
      </c>
    </row>
    <row r="143" spans="1:6" ht="13.5" thickBot="1">
      <c r="A143" s="323"/>
      <c r="B143" s="324" t="s">
        <v>811</v>
      </c>
      <c r="C143" s="325"/>
      <c r="D143" s="326"/>
      <c r="E143" s="327"/>
      <c r="F143" s="328"/>
    </row>
    <row r="144" spans="1:6" ht="40.5" customHeight="1" thickBot="1">
      <c r="A144" s="307">
        <v>4710</v>
      </c>
      <c r="B144" s="346" t="s">
        <v>912</v>
      </c>
      <c r="C144" s="321" t="s">
        <v>250</v>
      </c>
      <c r="D144" s="91">
        <f>E144</f>
        <v>0</v>
      </c>
      <c r="E144" s="96">
        <f>E146+E147</f>
        <v>0</v>
      </c>
      <c r="F144" s="330" t="s">
        <v>259</v>
      </c>
    </row>
    <row r="145" spans="1:6" ht="13.5" thickBot="1">
      <c r="A145" s="331"/>
      <c r="B145" s="332" t="s">
        <v>808</v>
      </c>
      <c r="C145" s="333"/>
      <c r="D145" s="374"/>
      <c r="E145" s="349"/>
      <c r="F145" s="336"/>
    </row>
    <row r="146" spans="1:6" ht="51" customHeight="1">
      <c r="A146" s="337">
        <v>4711</v>
      </c>
      <c r="B146" s="338" t="s">
        <v>718</v>
      </c>
      <c r="C146" s="341" t="s">
        <v>151</v>
      </c>
      <c r="D146" s="97">
        <f>E146</f>
        <v>0</v>
      </c>
      <c r="E146" s="357"/>
      <c r="F146" s="340" t="s">
        <v>259</v>
      </c>
    </row>
    <row r="147" spans="1:6" ht="29.25" customHeight="1" thickBot="1">
      <c r="A147" s="342">
        <v>4712</v>
      </c>
      <c r="B147" s="343" t="s">
        <v>174</v>
      </c>
      <c r="C147" s="344" t="s">
        <v>152</v>
      </c>
      <c r="D147" s="99">
        <f>E147</f>
        <v>0</v>
      </c>
      <c r="E147" s="714">
        <v>0</v>
      </c>
      <c r="F147" s="345" t="s">
        <v>259</v>
      </c>
    </row>
    <row r="148" spans="1:6" ht="50.25" customHeight="1" thickBot="1">
      <c r="A148" s="307">
        <v>4720</v>
      </c>
      <c r="B148" s="346" t="s">
        <v>913</v>
      </c>
      <c r="C148" s="321" t="s">
        <v>4</v>
      </c>
      <c r="D148" s="91">
        <f>E148</f>
        <v>1000</v>
      </c>
      <c r="E148" s="96">
        <f>E150+E151+E152+E153</f>
        <v>1000</v>
      </c>
      <c r="F148" s="330" t="s">
        <v>259</v>
      </c>
    </row>
    <row r="149" spans="1:6" ht="13.5" thickBot="1">
      <c r="A149" s="331"/>
      <c r="B149" s="332" t="s">
        <v>808</v>
      </c>
      <c r="C149" s="333"/>
      <c r="D149" s="73"/>
      <c r="E149" s="335"/>
      <c r="F149" s="336"/>
    </row>
    <row r="150" spans="1:6" ht="15.75" customHeight="1">
      <c r="A150" s="337">
        <v>4721</v>
      </c>
      <c r="B150" s="338" t="s">
        <v>36</v>
      </c>
      <c r="C150" s="341" t="s">
        <v>175</v>
      </c>
      <c r="D150" s="68">
        <f>E150</f>
        <v>0</v>
      </c>
      <c r="E150" s="355"/>
      <c r="F150" s="340" t="s">
        <v>259</v>
      </c>
    </row>
    <row r="151" spans="1:6">
      <c r="A151" s="337">
        <v>4722</v>
      </c>
      <c r="B151" s="338" t="s">
        <v>37</v>
      </c>
      <c r="C151" s="360">
        <v>4822</v>
      </c>
      <c r="D151" s="68">
        <f>E151</f>
        <v>0</v>
      </c>
      <c r="E151" s="355"/>
      <c r="F151" s="340" t="s">
        <v>259</v>
      </c>
    </row>
    <row r="152" spans="1:6">
      <c r="A152" s="337">
        <v>4723</v>
      </c>
      <c r="B152" s="338" t="s">
        <v>178</v>
      </c>
      <c r="C152" s="341" t="s">
        <v>176</v>
      </c>
      <c r="D152" s="97">
        <f>E152</f>
        <v>1000</v>
      </c>
      <c r="E152" s="97">
        <v>1000</v>
      </c>
      <c r="F152" s="340" t="s">
        <v>259</v>
      </c>
    </row>
    <row r="153" spans="1:6" ht="24.75" thickBot="1">
      <c r="A153" s="342">
        <v>4724</v>
      </c>
      <c r="B153" s="343" t="s">
        <v>179</v>
      </c>
      <c r="C153" s="344" t="s">
        <v>177</v>
      </c>
      <c r="D153" s="75">
        <f>E153</f>
        <v>0</v>
      </c>
      <c r="E153" s="347"/>
      <c r="F153" s="345" t="s">
        <v>259</v>
      </c>
    </row>
    <row r="154" spans="1:6" ht="24.75" thickBot="1">
      <c r="A154" s="307">
        <v>4730</v>
      </c>
      <c r="B154" s="346" t="s">
        <v>914</v>
      </c>
      <c r="C154" s="321" t="s">
        <v>250</v>
      </c>
      <c r="D154" s="71">
        <f>E154</f>
        <v>0</v>
      </c>
      <c r="E154" s="72">
        <f>E156</f>
        <v>0</v>
      </c>
      <c r="F154" s="330" t="s">
        <v>259</v>
      </c>
    </row>
    <row r="155" spans="1:6" ht="13.5" thickBot="1">
      <c r="A155" s="331"/>
      <c r="B155" s="332" t="s">
        <v>808</v>
      </c>
      <c r="C155" s="333"/>
      <c r="D155" s="334"/>
      <c r="E155" s="335"/>
      <c r="F155" s="336"/>
    </row>
    <row r="156" spans="1:6" ht="24.75" thickBot="1">
      <c r="A156" s="342">
        <v>4731</v>
      </c>
      <c r="B156" s="412" t="s">
        <v>915</v>
      </c>
      <c r="C156" s="344" t="s">
        <v>180</v>
      </c>
      <c r="D156" s="75">
        <f>E156</f>
        <v>0</v>
      </c>
      <c r="E156" s="347"/>
      <c r="F156" s="345" t="s">
        <v>259</v>
      </c>
    </row>
    <row r="157" spans="1:6" ht="47.25" thickBot="1">
      <c r="A157" s="307">
        <v>4740</v>
      </c>
      <c r="B157" s="413" t="s">
        <v>916</v>
      </c>
      <c r="C157" s="321" t="s">
        <v>250</v>
      </c>
      <c r="D157" s="71">
        <f>E157</f>
        <v>0</v>
      </c>
      <c r="E157" s="72">
        <f>E159+E160</f>
        <v>0</v>
      </c>
      <c r="F157" s="330" t="s">
        <v>259</v>
      </c>
    </row>
    <row r="158" spans="1:6" ht="13.5" thickBot="1">
      <c r="A158" s="331"/>
      <c r="B158" s="332" t="s">
        <v>808</v>
      </c>
      <c r="C158" s="333"/>
      <c r="D158" s="334"/>
      <c r="E158" s="335"/>
      <c r="F158" s="336"/>
    </row>
    <row r="159" spans="1:6" ht="27.75" customHeight="1">
      <c r="A159" s="337">
        <v>4741</v>
      </c>
      <c r="B159" s="338" t="s">
        <v>38</v>
      </c>
      <c r="C159" s="341" t="s">
        <v>181</v>
      </c>
      <c r="D159" s="68">
        <f>E159</f>
        <v>0</v>
      </c>
      <c r="E159" s="355"/>
      <c r="F159" s="340" t="s">
        <v>259</v>
      </c>
    </row>
    <row r="160" spans="1:6" ht="27" customHeight="1" thickBot="1">
      <c r="A160" s="342">
        <v>4742</v>
      </c>
      <c r="B160" s="343" t="s">
        <v>183</v>
      </c>
      <c r="C160" s="344" t="s">
        <v>182</v>
      </c>
      <c r="D160" s="75">
        <f>E160</f>
        <v>0</v>
      </c>
      <c r="E160" s="347"/>
      <c r="F160" s="345" t="s">
        <v>259</v>
      </c>
    </row>
    <row r="161" spans="1:6" ht="39.75" customHeight="1" thickBot="1">
      <c r="A161" s="307">
        <v>4750</v>
      </c>
      <c r="B161" s="346" t="s">
        <v>917</v>
      </c>
      <c r="C161" s="321" t="s">
        <v>250</v>
      </c>
      <c r="D161" s="71">
        <f>E161</f>
        <v>0</v>
      </c>
      <c r="E161" s="72">
        <f>E163</f>
        <v>0</v>
      </c>
      <c r="F161" s="330" t="s">
        <v>259</v>
      </c>
    </row>
    <row r="162" spans="1:6" ht="13.5" thickBot="1">
      <c r="A162" s="331"/>
      <c r="B162" s="332" t="s">
        <v>808</v>
      </c>
      <c r="C162" s="333"/>
      <c r="D162" s="334"/>
      <c r="E162" s="335"/>
      <c r="F162" s="336"/>
    </row>
    <row r="163" spans="1:6" ht="39.75" customHeight="1" thickBot="1">
      <c r="A163" s="342">
        <v>4751</v>
      </c>
      <c r="B163" s="343" t="s">
        <v>184</v>
      </c>
      <c r="C163" s="344" t="s">
        <v>185</v>
      </c>
      <c r="D163" s="75">
        <f>E163</f>
        <v>0</v>
      </c>
      <c r="E163" s="347"/>
      <c r="F163" s="345" t="s">
        <v>259</v>
      </c>
    </row>
    <row r="164" spans="1:6" ht="17.25" customHeight="1" thickBot="1">
      <c r="A164" s="307">
        <v>4760</v>
      </c>
      <c r="B164" s="413" t="s">
        <v>918</v>
      </c>
      <c r="C164" s="321" t="s">
        <v>250</v>
      </c>
      <c r="D164" s="71">
        <f>E164</f>
        <v>0</v>
      </c>
      <c r="E164" s="72">
        <f>E166</f>
        <v>0</v>
      </c>
      <c r="F164" s="330" t="s">
        <v>259</v>
      </c>
    </row>
    <row r="165" spans="1:6" ht="13.5" thickBot="1">
      <c r="A165" s="331"/>
      <c r="B165" s="332" t="s">
        <v>808</v>
      </c>
      <c r="C165" s="333"/>
      <c r="D165" s="334"/>
      <c r="E165" s="335"/>
      <c r="F165" s="336"/>
    </row>
    <row r="166" spans="1:6" ht="17.25" customHeight="1" thickBot="1">
      <c r="A166" s="342">
        <v>4761</v>
      </c>
      <c r="B166" s="343" t="s">
        <v>187</v>
      </c>
      <c r="C166" s="344" t="s">
        <v>186</v>
      </c>
      <c r="D166" s="75">
        <f>E166</f>
        <v>0</v>
      </c>
      <c r="E166" s="347"/>
      <c r="F166" s="345" t="s">
        <v>259</v>
      </c>
    </row>
    <row r="167" spans="1:6" ht="13.5" thickBot="1">
      <c r="A167" s="307">
        <v>4770</v>
      </c>
      <c r="B167" s="346" t="s">
        <v>919</v>
      </c>
      <c r="C167" s="321" t="s">
        <v>250</v>
      </c>
      <c r="D167" s="92">
        <f>E167+F167-Sheet1!F142</f>
        <v>0</v>
      </c>
      <c r="E167" s="107">
        <f>E169</f>
        <v>18464</v>
      </c>
      <c r="F167" s="80">
        <f>F169</f>
        <v>0</v>
      </c>
    </row>
    <row r="168" spans="1:6" ht="13.5" thickBot="1">
      <c r="A168" s="323"/>
      <c r="B168" s="324" t="s">
        <v>808</v>
      </c>
      <c r="C168" s="414"/>
      <c r="D168" s="326"/>
      <c r="E168" s="415"/>
      <c r="F168" s="416"/>
    </row>
    <row r="169" spans="1:6" ht="13.5" thickBot="1">
      <c r="A169" s="307">
        <v>4771</v>
      </c>
      <c r="B169" s="354" t="s">
        <v>192</v>
      </c>
      <c r="C169" s="417" t="s">
        <v>188</v>
      </c>
      <c r="D169" s="92">
        <f>E169+F169-Sheet1!F142</f>
        <v>0</v>
      </c>
      <c r="E169" s="107">
        <f>Sheet1!F142</f>
        <v>18464</v>
      </c>
      <c r="F169" s="80"/>
    </row>
    <row r="170" spans="1:6" ht="36.75" thickBot="1">
      <c r="A170" s="418">
        <v>4772</v>
      </c>
      <c r="B170" s="419" t="s">
        <v>8</v>
      </c>
      <c r="C170" s="420" t="s">
        <v>250</v>
      </c>
      <c r="D170" s="78"/>
      <c r="E170" s="78"/>
      <c r="F170" s="421"/>
    </row>
    <row r="171" spans="1:6" s="60" customFormat="1" ht="56.25" customHeight="1" thickBot="1">
      <c r="A171" s="307">
        <v>5000</v>
      </c>
      <c r="B171" s="422" t="s">
        <v>920</v>
      </c>
      <c r="C171" s="321" t="s">
        <v>250</v>
      </c>
      <c r="D171" s="91">
        <f>F171</f>
        <v>44005.9</v>
      </c>
      <c r="E171" s="423" t="s">
        <v>259</v>
      </c>
      <c r="F171" s="109">
        <f>F173+F191+F197+F200</f>
        <v>44005.9</v>
      </c>
    </row>
    <row r="172" spans="1:6" ht="13.5" thickBot="1">
      <c r="A172" s="418"/>
      <c r="B172" s="324" t="s">
        <v>811</v>
      </c>
      <c r="C172" s="325"/>
      <c r="D172" s="326"/>
      <c r="E172" s="327"/>
      <c r="F172" s="328"/>
    </row>
    <row r="173" spans="1:6" ht="23.25" thickBot="1">
      <c r="A173" s="331">
        <v>5100</v>
      </c>
      <c r="B173" s="354" t="s">
        <v>921</v>
      </c>
      <c r="C173" s="321" t="s">
        <v>250</v>
      </c>
      <c r="D173" s="91">
        <f>F173</f>
        <v>44005.9</v>
      </c>
      <c r="E173" s="424" t="s">
        <v>259</v>
      </c>
      <c r="F173" s="109">
        <f>F175+F180+F185</f>
        <v>44005.9</v>
      </c>
    </row>
    <row r="174" spans="1:6" ht="13.5" thickBot="1">
      <c r="A174" s="425"/>
      <c r="B174" s="324" t="s">
        <v>811</v>
      </c>
      <c r="C174" s="325"/>
      <c r="D174" s="326"/>
      <c r="E174" s="327"/>
      <c r="F174" s="328"/>
    </row>
    <row r="175" spans="1:6" ht="24.75" thickBot="1">
      <c r="A175" s="307">
        <v>5110</v>
      </c>
      <c r="B175" s="346" t="s">
        <v>922</v>
      </c>
      <c r="C175" s="321" t="s">
        <v>250</v>
      </c>
      <c r="D175" s="91">
        <f>F175</f>
        <v>44005.9</v>
      </c>
      <c r="E175" s="424" t="s">
        <v>259</v>
      </c>
      <c r="F175" s="109">
        <v>44005.9</v>
      </c>
    </row>
    <row r="176" spans="1:6">
      <c r="A176" s="331"/>
      <c r="B176" s="361" t="s">
        <v>808</v>
      </c>
      <c r="C176" s="333"/>
      <c r="D176" s="73"/>
      <c r="E176" s="335"/>
      <c r="F176" s="336"/>
    </row>
    <row r="177" spans="1:7">
      <c r="A177" s="337">
        <v>5111</v>
      </c>
      <c r="B177" s="367" t="s">
        <v>952</v>
      </c>
      <c r="C177" s="426" t="s">
        <v>189</v>
      </c>
      <c r="D177" s="68">
        <f>F177</f>
        <v>0</v>
      </c>
      <c r="E177" s="386" t="s">
        <v>259</v>
      </c>
      <c r="F177" s="427"/>
    </row>
    <row r="178" spans="1:7" ht="20.25" customHeight="1">
      <c r="A178" s="824">
        <v>5112</v>
      </c>
      <c r="B178" s="825" t="s">
        <v>953</v>
      </c>
      <c r="C178" s="826" t="s">
        <v>190</v>
      </c>
      <c r="D178" s="831">
        <f>F178</f>
        <v>44005</v>
      </c>
      <c r="E178" s="828" t="s">
        <v>259</v>
      </c>
      <c r="F178" s="832">
        <v>44005</v>
      </c>
    </row>
    <row r="179" spans="1:7" ht="26.25" customHeight="1" thickBot="1">
      <c r="A179" s="342">
        <v>5113</v>
      </c>
      <c r="B179" s="343" t="s">
        <v>954</v>
      </c>
      <c r="C179" s="428" t="s">
        <v>191</v>
      </c>
      <c r="D179" s="99">
        <f>F179</f>
        <v>0</v>
      </c>
      <c r="E179" s="429" t="s">
        <v>259</v>
      </c>
      <c r="F179" s="99">
        <v>0</v>
      </c>
    </row>
    <row r="180" spans="1:7" ht="28.5" customHeight="1" thickBot="1">
      <c r="A180" s="307">
        <v>5120</v>
      </c>
      <c r="B180" s="346" t="s">
        <v>923</v>
      </c>
      <c r="C180" s="321" t="s">
        <v>250</v>
      </c>
      <c r="D180" s="91">
        <f>F180</f>
        <v>0</v>
      </c>
      <c r="E180" s="424" t="s">
        <v>259</v>
      </c>
      <c r="F180" s="109">
        <f>F182+F183+F184</f>
        <v>0</v>
      </c>
    </row>
    <row r="181" spans="1:7">
      <c r="A181" s="331"/>
      <c r="B181" s="430" t="s">
        <v>808</v>
      </c>
      <c r="C181" s="333"/>
      <c r="D181" s="73"/>
      <c r="E181" s="335"/>
      <c r="F181" s="336"/>
    </row>
    <row r="182" spans="1:7">
      <c r="A182" s="337">
        <v>5121</v>
      </c>
      <c r="B182" s="338" t="s">
        <v>949</v>
      </c>
      <c r="C182" s="426" t="s">
        <v>193</v>
      </c>
      <c r="D182" s="97">
        <f>F182</f>
        <v>0</v>
      </c>
      <c r="E182" s="386" t="s">
        <v>259</v>
      </c>
      <c r="F182" s="706">
        <f>Sheet6!I52</f>
        <v>0</v>
      </c>
    </row>
    <row r="183" spans="1:7">
      <c r="A183" s="824">
        <v>5122</v>
      </c>
      <c r="B183" s="825" t="s">
        <v>950</v>
      </c>
      <c r="C183" s="826" t="s">
        <v>194</v>
      </c>
      <c r="D183" s="827">
        <f>F183</f>
        <v>0</v>
      </c>
      <c r="E183" s="828" t="s">
        <v>259</v>
      </c>
      <c r="F183" s="827">
        <v>0</v>
      </c>
    </row>
    <row r="184" spans="1:7" ht="17.25" customHeight="1" thickBot="1">
      <c r="A184" s="829">
        <v>5123</v>
      </c>
      <c r="B184" s="830" t="s">
        <v>951</v>
      </c>
      <c r="C184" s="814" t="s">
        <v>195</v>
      </c>
      <c r="D184" s="815">
        <f>F184</f>
        <v>0</v>
      </c>
      <c r="E184" s="816" t="s">
        <v>259</v>
      </c>
      <c r="F184" s="817">
        <v>0</v>
      </c>
      <c r="G184" s="727"/>
    </row>
    <row r="185" spans="1:7" ht="28.5" customHeight="1" thickBot="1">
      <c r="A185" s="818">
        <v>5130</v>
      </c>
      <c r="B185" s="819" t="s">
        <v>924</v>
      </c>
      <c r="C185" s="820" t="s">
        <v>250</v>
      </c>
      <c r="D185" s="821">
        <f>E185+F185</f>
        <v>0</v>
      </c>
      <c r="E185" s="822">
        <f>E189+E190</f>
        <v>0</v>
      </c>
      <c r="F185" s="823">
        <v>0</v>
      </c>
    </row>
    <row r="186" spans="1:7">
      <c r="A186" s="331"/>
      <c r="B186" s="361" t="s">
        <v>808</v>
      </c>
      <c r="C186" s="333"/>
      <c r="D186" s="334"/>
      <c r="E186" s="335"/>
      <c r="F186" s="336"/>
    </row>
    <row r="187" spans="1:7" ht="17.25" customHeight="1">
      <c r="A187" s="337">
        <v>5131</v>
      </c>
      <c r="B187" s="367" t="s">
        <v>198</v>
      </c>
      <c r="C187" s="426" t="s">
        <v>196</v>
      </c>
      <c r="D187" s="68">
        <f>F187</f>
        <v>0</v>
      </c>
      <c r="E187" s="386" t="s">
        <v>259</v>
      </c>
      <c r="F187" s="427"/>
    </row>
    <row r="188" spans="1:7" ht="17.25" customHeight="1">
      <c r="A188" s="337">
        <v>5132</v>
      </c>
      <c r="B188" s="338" t="s">
        <v>946</v>
      </c>
      <c r="C188" s="426" t="s">
        <v>197</v>
      </c>
      <c r="D188" s="68">
        <f>F188</f>
        <v>0</v>
      </c>
      <c r="E188" s="386" t="s">
        <v>259</v>
      </c>
      <c r="F188" s="427">
        <v>0</v>
      </c>
    </row>
    <row r="189" spans="1:7" ht="17.25" customHeight="1">
      <c r="A189" s="337">
        <v>5133</v>
      </c>
      <c r="B189" s="338" t="s">
        <v>947</v>
      </c>
      <c r="C189" s="426" t="s">
        <v>204</v>
      </c>
      <c r="D189" s="68">
        <f>E189+F189</f>
        <v>0</v>
      </c>
      <c r="E189" s="432"/>
      <c r="F189" s="427"/>
    </row>
    <row r="190" spans="1:7" ht="17.25" customHeight="1" thickBot="1">
      <c r="A190" s="342">
        <v>5134</v>
      </c>
      <c r="B190" s="343" t="s">
        <v>948</v>
      </c>
      <c r="C190" s="814" t="s">
        <v>205</v>
      </c>
      <c r="D190" s="815">
        <f>E190+F190</f>
        <v>0</v>
      </c>
      <c r="E190" s="816"/>
      <c r="F190" s="817">
        <v>0</v>
      </c>
    </row>
    <row r="191" spans="1:7" ht="19.5" customHeight="1" thickBot="1">
      <c r="A191" s="307">
        <v>5200</v>
      </c>
      <c r="B191" s="346" t="s">
        <v>925</v>
      </c>
      <c r="C191" s="321" t="s">
        <v>250</v>
      </c>
      <c r="D191" s="71">
        <f>F191</f>
        <v>0</v>
      </c>
      <c r="E191" s="424" t="s">
        <v>259</v>
      </c>
      <c r="F191" s="76">
        <f>F193+F194+F195+F196</f>
        <v>0</v>
      </c>
    </row>
    <row r="192" spans="1:7">
      <c r="A192" s="331"/>
      <c r="B192" s="361" t="s">
        <v>811</v>
      </c>
      <c r="C192" s="395"/>
      <c r="D192" s="334"/>
      <c r="E192" s="335"/>
      <c r="F192" s="396"/>
    </row>
    <row r="193" spans="1:6" ht="27" customHeight="1">
      <c r="A193" s="331">
        <v>5211</v>
      </c>
      <c r="B193" s="367" t="s">
        <v>9</v>
      </c>
      <c r="C193" s="426" t="s">
        <v>199</v>
      </c>
      <c r="D193" s="68">
        <f>F193</f>
        <v>0</v>
      </c>
      <c r="E193" s="386" t="s">
        <v>259</v>
      </c>
      <c r="F193" s="427"/>
    </row>
    <row r="194" spans="1:6" ht="17.25" customHeight="1">
      <c r="A194" s="337">
        <v>5221</v>
      </c>
      <c r="B194" s="338" t="s">
        <v>10</v>
      </c>
      <c r="C194" s="426" t="s">
        <v>200</v>
      </c>
      <c r="D194" s="68">
        <f>F194</f>
        <v>0</v>
      </c>
      <c r="E194" s="386" t="s">
        <v>259</v>
      </c>
      <c r="F194" s="427"/>
    </row>
    <row r="195" spans="1:6" ht="24.75" customHeight="1">
      <c r="A195" s="337">
        <v>5231</v>
      </c>
      <c r="B195" s="338" t="s">
        <v>11</v>
      </c>
      <c r="C195" s="426" t="s">
        <v>201</v>
      </c>
      <c r="D195" s="68">
        <f>F195</f>
        <v>0</v>
      </c>
      <c r="E195" s="386" t="s">
        <v>259</v>
      </c>
      <c r="F195" s="427"/>
    </row>
    <row r="196" spans="1:6" ht="17.25" customHeight="1" thickBot="1">
      <c r="A196" s="342">
        <v>5241</v>
      </c>
      <c r="B196" s="343" t="s">
        <v>203</v>
      </c>
      <c r="C196" s="428" t="s">
        <v>202</v>
      </c>
      <c r="D196" s="75">
        <f>F196</f>
        <v>0</v>
      </c>
      <c r="E196" s="431" t="s">
        <v>259</v>
      </c>
      <c r="F196" s="433"/>
    </row>
    <row r="197" spans="1:6" ht="16.5" customHeight="1" thickBot="1">
      <c r="A197" s="307">
        <v>5300</v>
      </c>
      <c r="B197" s="346" t="s">
        <v>926</v>
      </c>
      <c r="C197" s="321" t="s">
        <v>250</v>
      </c>
      <c r="D197" s="71">
        <f>F197</f>
        <v>0</v>
      </c>
      <c r="E197" s="424" t="s">
        <v>259</v>
      </c>
      <c r="F197" s="76">
        <f>F199</f>
        <v>0</v>
      </c>
    </row>
    <row r="198" spans="1:6">
      <c r="A198" s="434"/>
      <c r="B198" s="435" t="s">
        <v>811</v>
      </c>
      <c r="C198" s="395"/>
      <c r="D198" s="73"/>
      <c r="E198" s="335"/>
      <c r="F198" s="396"/>
    </row>
    <row r="199" spans="1:6" ht="13.5" customHeight="1" thickBot="1">
      <c r="A199" s="323">
        <v>5311</v>
      </c>
      <c r="B199" s="362" t="s">
        <v>39</v>
      </c>
      <c r="C199" s="428" t="s">
        <v>206</v>
      </c>
      <c r="D199" s="75">
        <f>F199</f>
        <v>0</v>
      </c>
      <c r="E199" s="431" t="s">
        <v>259</v>
      </c>
      <c r="F199" s="433"/>
    </row>
    <row r="200" spans="1:6" ht="23.25" thickBot="1">
      <c r="A200" s="307">
        <v>5400</v>
      </c>
      <c r="B200" s="346" t="s">
        <v>927</v>
      </c>
      <c r="C200" s="321" t="s">
        <v>250</v>
      </c>
      <c r="D200" s="71">
        <f>F200</f>
        <v>0</v>
      </c>
      <c r="E200" s="424" t="s">
        <v>259</v>
      </c>
      <c r="F200" s="76">
        <f>F202+F203+F204+F205</f>
        <v>0</v>
      </c>
    </row>
    <row r="201" spans="1:6" ht="13.5" thickBot="1">
      <c r="A201" s="418"/>
      <c r="B201" s="435" t="s">
        <v>811</v>
      </c>
      <c r="C201" s="395"/>
      <c r="D201" s="334"/>
      <c r="E201" s="335"/>
      <c r="F201" s="396"/>
    </row>
    <row r="202" spans="1:6">
      <c r="A202" s="337">
        <v>5411</v>
      </c>
      <c r="B202" s="367" t="s">
        <v>40</v>
      </c>
      <c r="C202" s="426" t="s">
        <v>207</v>
      </c>
      <c r="D202" s="68">
        <f>F202</f>
        <v>0</v>
      </c>
      <c r="E202" s="386" t="s">
        <v>259</v>
      </c>
      <c r="F202" s="427"/>
    </row>
    <row r="203" spans="1:6">
      <c r="A203" s="337">
        <v>5421</v>
      </c>
      <c r="B203" s="338" t="s">
        <v>41</v>
      </c>
      <c r="C203" s="426" t="s">
        <v>208</v>
      </c>
      <c r="D203" s="68">
        <f>F203</f>
        <v>0</v>
      </c>
      <c r="E203" s="386" t="s">
        <v>259</v>
      </c>
      <c r="F203" s="427"/>
    </row>
    <row r="204" spans="1:6">
      <c r="A204" s="337">
        <v>5431</v>
      </c>
      <c r="B204" s="338" t="s">
        <v>210</v>
      </c>
      <c r="C204" s="426" t="s">
        <v>209</v>
      </c>
      <c r="D204" s="68">
        <f>F204</f>
        <v>0</v>
      </c>
      <c r="E204" s="386" t="s">
        <v>259</v>
      </c>
      <c r="F204" s="427"/>
    </row>
    <row r="205" spans="1:6" ht="13.5" thickBot="1">
      <c r="A205" s="350">
        <v>5441</v>
      </c>
      <c r="B205" s="436" t="s">
        <v>126</v>
      </c>
      <c r="C205" s="437" t="s">
        <v>211</v>
      </c>
      <c r="D205" s="70">
        <f>F205</f>
        <v>0</v>
      </c>
      <c r="E205" s="391" t="s">
        <v>259</v>
      </c>
      <c r="F205" s="438"/>
    </row>
    <row r="206" spans="1:6" s="55" customFormat="1" ht="59.25" customHeight="1" thickBot="1">
      <c r="A206" s="439" t="s">
        <v>701</v>
      </c>
      <c r="B206" s="440" t="s">
        <v>928</v>
      </c>
      <c r="C206" s="441" t="s">
        <v>250</v>
      </c>
      <c r="D206" s="91">
        <f>F206</f>
        <v>0</v>
      </c>
      <c r="E206" s="424" t="s">
        <v>259</v>
      </c>
      <c r="F206" s="109">
        <f>F208+F213+F221+F224</f>
        <v>0</v>
      </c>
    </row>
    <row r="207" spans="1:6" s="55" customFormat="1" ht="13.5" thickBot="1">
      <c r="A207" s="442"/>
      <c r="B207" s="443" t="s">
        <v>807</v>
      </c>
      <c r="C207" s="444"/>
      <c r="D207" s="445"/>
      <c r="E207" s="446"/>
      <c r="F207" s="447"/>
    </row>
    <row r="208" spans="1:6" s="1" customFormat="1" ht="29.25" thickBot="1">
      <c r="A208" s="448" t="s">
        <v>702</v>
      </c>
      <c r="B208" s="449" t="s">
        <v>929</v>
      </c>
      <c r="C208" s="450" t="s">
        <v>250</v>
      </c>
      <c r="D208" s="91">
        <f>F208</f>
        <v>0</v>
      </c>
      <c r="E208" s="424" t="s">
        <v>259</v>
      </c>
      <c r="F208" s="109">
        <f>F210+F211+F212</f>
        <v>0</v>
      </c>
    </row>
    <row r="209" spans="1:7" s="1" customFormat="1">
      <c r="A209" s="451"/>
      <c r="B209" s="452" t="s">
        <v>807</v>
      </c>
      <c r="C209" s="453"/>
      <c r="D209" s="334"/>
      <c r="E209" s="335"/>
      <c r="F209" s="396"/>
    </row>
    <row r="210" spans="1:7" s="1" customFormat="1">
      <c r="A210" s="454" t="s">
        <v>703</v>
      </c>
      <c r="B210" s="455" t="s">
        <v>48</v>
      </c>
      <c r="C210" s="454" t="s">
        <v>43</v>
      </c>
      <c r="D210" s="97">
        <f>F210</f>
        <v>0</v>
      </c>
      <c r="E210" s="386" t="s">
        <v>260</v>
      </c>
      <c r="F210" s="456"/>
    </row>
    <row r="211" spans="1:7" s="36" customFormat="1">
      <c r="A211" s="454" t="s">
        <v>704</v>
      </c>
      <c r="B211" s="455" t="s">
        <v>47</v>
      </c>
      <c r="C211" s="454" t="s">
        <v>44</v>
      </c>
      <c r="D211" s="68">
        <f>F211</f>
        <v>0</v>
      </c>
      <c r="E211" s="386" t="s">
        <v>260</v>
      </c>
      <c r="F211" s="457"/>
    </row>
    <row r="212" spans="1:7" s="1" customFormat="1" ht="35.25" customHeight="1" thickBot="1">
      <c r="A212" s="458" t="s">
        <v>705</v>
      </c>
      <c r="B212" s="459" t="s">
        <v>50</v>
      </c>
      <c r="C212" s="460" t="s">
        <v>45</v>
      </c>
      <c r="D212" s="75">
        <f>F212</f>
        <v>0</v>
      </c>
      <c r="E212" s="391" t="s">
        <v>259</v>
      </c>
      <c r="F212" s="461"/>
      <c r="G212" s="3"/>
    </row>
    <row r="213" spans="1:7" s="1" customFormat="1" ht="37.5" customHeight="1" thickBot="1">
      <c r="A213" s="462" t="s">
        <v>706</v>
      </c>
      <c r="B213" s="449" t="s">
        <v>930</v>
      </c>
      <c r="C213" s="450" t="s">
        <v>250</v>
      </c>
      <c r="D213" s="71">
        <f>F213</f>
        <v>0</v>
      </c>
      <c r="E213" s="372" t="s">
        <v>249</v>
      </c>
      <c r="F213" s="76">
        <f>F215+F216</f>
        <v>0</v>
      </c>
      <c r="G213" s="3"/>
    </row>
    <row r="214" spans="1:7" s="1" customFormat="1">
      <c r="A214" s="463"/>
      <c r="B214" s="452" t="s">
        <v>807</v>
      </c>
      <c r="C214" s="453"/>
      <c r="D214" s="73"/>
      <c r="E214" s="335"/>
      <c r="F214" s="74"/>
      <c r="G214" s="3"/>
    </row>
    <row r="215" spans="1:7" s="1" customFormat="1" ht="35.25" customHeight="1" thickBot="1">
      <c r="A215" s="458" t="s">
        <v>707</v>
      </c>
      <c r="B215" s="459" t="s">
        <v>33</v>
      </c>
      <c r="C215" s="464" t="s">
        <v>51</v>
      </c>
      <c r="D215" s="75">
        <f>F215</f>
        <v>0</v>
      </c>
      <c r="E215" s="368" t="s">
        <v>249</v>
      </c>
      <c r="F215" s="77">
        <f>F216</f>
        <v>0</v>
      </c>
      <c r="G215" s="3"/>
    </row>
    <row r="216" spans="1:7" s="1" customFormat="1" ht="26.25" thickBot="1">
      <c r="A216" s="462" t="s">
        <v>708</v>
      </c>
      <c r="B216" s="465" t="s">
        <v>931</v>
      </c>
      <c r="C216" s="450" t="s">
        <v>250</v>
      </c>
      <c r="D216" s="71">
        <f>F216</f>
        <v>0</v>
      </c>
      <c r="E216" s="372" t="s">
        <v>249</v>
      </c>
      <c r="F216" s="76">
        <f>F218+F219+F220</f>
        <v>0</v>
      </c>
      <c r="G216" s="3"/>
    </row>
    <row r="217" spans="1:7" s="1" customFormat="1">
      <c r="A217" s="463"/>
      <c r="B217" s="452" t="s">
        <v>808</v>
      </c>
      <c r="C217" s="453"/>
      <c r="D217" s="73"/>
      <c r="E217" s="335"/>
      <c r="F217" s="396"/>
      <c r="G217" s="3"/>
    </row>
    <row r="218" spans="1:7" s="1" customFormat="1">
      <c r="A218" s="466" t="s">
        <v>709</v>
      </c>
      <c r="B218" s="467" t="s">
        <v>30</v>
      </c>
      <c r="C218" s="454" t="s">
        <v>55</v>
      </c>
      <c r="D218" s="68">
        <f>F218</f>
        <v>0</v>
      </c>
      <c r="E218" s="129"/>
      <c r="F218" s="468"/>
      <c r="G218" s="3"/>
    </row>
    <row r="219" spans="1:7" s="1" customFormat="1" ht="25.5">
      <c r="A219" s="469" t="s">
        <v>710</v>
      </c>
      <c r="B219" s="467" t="s">
        <v>29</v>
      </c>
      <c r="C219" s="470" t="s">
        <v>56</v>
      </c>
      <c r="D219" s="68">
        <f>F219</f>
        <v>0</v>
      </c>
      <c r="E219" s="129" t="s">
        <v>249</v>
      </c>
      <c r="F219" s="468"/>
      <c r="G219" s="3"/>
    </row>
    <row r="220" spans="1:7" s="1" customFormat="1" ht="26.25" thickBot="1">
      <c r="A220" s="458" t="s">
        <v>711</v>
      </c>
      <c r="B220" s="471" t="s">
        <v>28</v>
      </c>
      <c r="C220" s="464" t="s">
        <v>57</v>
      </c>
      <c r="D220" s="75">
        <f>F220</f>
        <v>0</v>
      </c>
      <c r="E220" s="368" t="s">
        <v>249</v>
      </c>
      <c r="F220" s="461"/>
      <c r="G220" s="3"/>
    </row>
    <row r="221" spans="1:7" s="1" customFormat="1" ht="29.25" thickBot="1">
      <c r="A221" s="462" t="s">
        <v>712</v>
      </c>
      <c r="B221" s="449" t="s">
        <v>932</v>
      </c>
      <c r="C221" s="450" t="s">
        <v>250</v>
      </c>
      <c r="D221" s="71">
        <f>F221</f>
        <v>0</v>
      </c>
      <c r="E221" s="372" t="s">
        <v>249</v>
      </c>
      <c r="F221" s="76">
        <f>F223</f>
        <v>0</v>
      </c>
    </row>
    <row r="222" spans="1:7" s="1" customFormat="1">
      <c r="A222" s="463"/>
      <c r="B222" s="452" t="s">
        <v>807</v>
      </c>
      <c r="C222" s="453"/>
      <c r="D222" s="73"/>
      <c r="E222" s="335"/>
      <c r="F222" s="396"/>
    </row>
    <row r="223" spans="1:7" s="1" customFormat="1" ht="26.25" thickBot="1">
      <c r="A223" s="472" t="s">
        <v>713</v>
      </c>
      <c r="B223" s="459" t="s">
        <v>31</v>
      </c>
      <c r="C223" s="442" t="s">
        <v>59</v>
      </c>
      <c r="D223" s="75">
        <f>F223</f>
        <v>0</v>
      </c>
      <c r="E223" s="368" t="s">
        <v>249</v>
      </c>
      <c r="F223" s="461"/>
    </row>
    <row r="224" spans="1:7" s="1" customFormat="1" ht="56.25" thickBot="1">
      <c r="A224" s="462" t="s">
        <v>714</v>
      </c>
      <c r="B224" s="449" t="s">
        <v>933</v>
      </c>
      <c r="C224" s="450" t="s">
        <v>250</v>
      </c>
      <c r="D224" s="91">
        <f>F224</f>
        <v>0</v>
      </c>
      <c r="E224" s="473" t="s">
        <v>249</v>
      </c>
      <c r="F224" s="109">
        <f>F226+F227+F228+F229</f>
        <v>0</v>
      </c>
    </row>
    <row r="225" spans="1:9" s="1" customFormat="1">
      <c r="A225" s="463"/>
      <c r="B225" s="452" t="s">
        <v>807</v>
      </c>
      <c r="C225" s="453"/>
      <c r="D225" s="98"/>
      <c r="E225" s="349"/>
      <c r="F225" s="474"/>
    </row>
    <row r="226" spans="1:9" s="1" customFormat="1">
      <c r="A226" s="466" t="s">
        <v>715</v>
      </c>
      <c r="B226" s="455" t="s">
        <v>118</v>
      </c>
      <c r="C226" s="454" t="s">
        <v>62</v>
      </c>
      <c r="D226" s="97">
        <f>F226</f>
        <v>0</v>
      </c>
      <c r="E226" s="475" t="s">
        <v>249</v>
      </c>
      <c r="F226" s="476"/>
      <c r="G226" s="756"/>
      <c r="I226" s="755"/>
    </row>
    <row r="227" spans="1:9" s="1" customFormat="1" ht="15.75" customHeight="1">
      <c r="A227" s="469" t="s">
        <v>720</v>
      </c>
      <c r="B227" s="455" t="s">
        <v>60</v>
      </c>
      <c r="C227" s="477" t="s">
        <v>63</v>
      </c>
      <c r="D227" s="68">
        <f>F227</f>
        <v>0</v>
      </c>
      <c r="E227" s="129" t="s">
        <v>249</v>
      </c>
      <c r="F227" s="468"/>
    </row>
    <row r="228" spans="1:9" s="1" customFormat="1" ht="25.5">
      <c r="A228" s="466" t="s">
        <v>721</v>
      </c>
      <c r="B228" s="455" t="s">
        <v>61</v>
      </c>
      <c r="C228" s="470" t="s">
        <v>64</v>
      </c>
      <c r="D228" s="68">
        <f>F228</f>
        <v>0</v>
      </c>
      <c r="E228" s="129" t="s">
        <v>249</v>
      </c>
      <c r="F228" s="468"/>
    </row>
    <row r="229" spans="1:9" s="1" customFormat="1" ht="26.25" thickBot="1">
      <c r="A229" s="478" t="s">
        <v>722</v>
      </c>
      <c r="B229" s="479" t="s">
        <v>32</v>
      </c>
      <c r="C229" s="480" t="s">
        <v>65</v>
      </c>
      <c r="D229" s="70">
        <f>F229</f>
        <v>0</v>
      </c>
      <c r="E229" s="481" t="s">
        <v>249</v>
      </c>
      <c r="F229" s="482"/>
    </row>
    <row r="230" spans="1:9" s="63" customFormat="1">
      <c r="A230" s="14"/>
      <c r="B230" s="17"/>
      <c r="C230" s="45"/>
      <c r="F230" s="15"/>
    </row>
    <row r="231" spans="1:9" s="63" customFormat="1" hidden="1" outlineLevel="1">
      <c r="A231" s="14"/>
      <c r="B231" s="21"/>
      <c r="C231" s="44"/>
      <c r="D231" s="81"/>
      <c r="E231" s="82" t="s">
        <v>296</v>
      </c>
      <c r="F231" s="15"/>
    </row>
    <row r="232" spans="1:9" s="63" customFormat="1" hidden="1" outlineLevel="1">
      <c r="A232" s="14"/>
      <c r="B232" s="22"/>
      <c r="C232" s="44"/>
      <c r="D232" s="83"/>
      <c r="E232" s="82" t="s">
        <v>297</v>
      </c>
      <c r="F232" s="15"/>
    </row>
    <row r="233" spans="1:9" s="63" customFormat="1" ht="29.25" hidden="1" customHeight="1" outlineLevel="1">
      <c r="A233" s="14"/>
      <c r="B233" s="23"/>
      <c r="C233" s="47"/>
      <c r="D233" s="84"/>
      <c r="E233" s="85" t="s">
        <v>298</v>
      </c>
      <c r="F233" s="15"/>
    </row>
    <row r="234" spans="1:9" s="63" customFormat="1" collapsed="1">
      <c r="A234" s="14"/>
      <c r="B234" s="21"/>
      <c r="C234" s="44"/>
      <c r="F234" s="15"/>
    </row>
    <row r="235" spans="1:9" s="63" customFormat="1">
      <c r="A235" s="14"/>
      <c r="B235" s="24"/>
      <c r="C235" s="44"/>
      <c r="F235" s="15"/>
    </row>
    <row r="236" spans="1:9" s="63" customFormat="1">
      <c r="A236" s="14"/>
      <c r="B236" s="24"/>
      <c r="C236" s="44"/>
      <c r="F236" s="15"/>
    </row>
    <row r="237" spans="1:9" s="63" customFormat="1">
      <c r="A237" s="14"/>
      <c r="B237" s="24"/>
      <c r="C237" s="44"/>
      <c r="F237" s="15"/>
    </row>
    <row r="238" spans="1:9" s="63" customFormat="1">
      <c r="A238" s="14"/>
      <c r="B238" s="24"/>
      <c r="C238" s="44"/>
      <c r="F238" s="15"/>
    </row>
    <row r="239" spans="1:9" s="63" customFormat="1">
      <c r="A239" s="14"/>
      <c r="B239" s="23"/>
      <c r="C239" s="47"/>
      <c r="F239" s="15"/>
    </row>
    <row r="240" spans="1:9" s="63" customFormat="1">
      <c r="A240" s="14"/>
      <c r="B240" s="24"/>
      <c r="C240" s="44"/>
      <c r="F240" s="15"/>
    </row>
    <row r="241" spans="1:6" s="63" customFormat="1">
      <c r="A241" s="14"/>
      <c r="B241" s="24"/>
      <c r="C241" s="44"/>
      <c r="F241" s="15"/>
    </row>
    <row r="242" spans="1:6" s="63" customFormat="1">
      <c r="A242" s="14"/>
      <c r="B242" s="24"/>
      <c r="C242" s="44"/>
      <c r="F242" s="15"/>
    </row>
    <row r="243" spans="1:6" s="63" customFormat="1">
      <c r="A243" s="14"/>
      <c r="B243" s="24"/>
      <c r="C243" s="44"/>
      <c r="F243" s="15"/>
    </row>
    <row r="244" spans="1:6" s="63" customFormat="1">
      <c r="A244" s="14"/>
      <c r="B244" s="24"/>
      <c r="C244" s="44"/>
      <c r="F244" s="15"/>
    </row>
    <row r="245" spans="1:6" s="63" customFormat="1">
      <c r="A245" s="14"/>
      <c r="B245" s="24"/>
      <c r="C245" s="44"/>
      <c r="F245" s="15"/>
    </row>
    <row r="246" spans="1:6" s="63" customFormat="1">
      <c r="A246" s="14"/>
      <c r="B246" s="23"/>
      <c r="C246" s="47"/>
      <c r="F246" s="15"/>
    </row>
    <row r="247" spans="1:6" s="63" customFormat="1">
      <c r="A247" s="14"/>
      <c r="B247" s="24"/>
      <c r="C247" s="44"/>
      <c r="F247" s="15"/>
    </row>
    <row r="248" spans="1:6" s="63" customFormat="1">
      <c r="A248" s="14"/>
      <c r="B248" s="21"/>
      <c r="C248" s="44"/>
      <c r="F248" s="15"/>
    </row>
    <row r="249" spans="1:6" s="63" customFormat="1">
      <c r="A249" s="14"/>
      <c r="B249" s="24"/>
      <c r="C249" s="44"/>
      <c r="F249" s="15"/>
    </row>
    <row r="250" spans="1:6" s="63" customFormat="1">
      <c r="A250" s="14"/>
      <c r="B250" s="19"/>
      <c r="C250" s="44"/>
      <c r="F250" s="15"/>
    </row>
    <row r="251" spans="1:6" s="63" customFormat="1">
      <c r="A251" s="14"/>
      <c r="B251" s="23"/>
      <c r="C251" s="47"/>
      <c r="F251" s="15"/>
    </row>
    <row r="252" spans="1:6" s="63" customFormat="1">
      <c r="A252" s="14"/>
      <c r="B252" s="24"/>
      <c r="C252" s="44"/>
      <c r="F252" s="15"/>
    </row>
    <row r="253" spans="1:6" s="63" customFormat="1">
      <c r="A253" s="14"/>
      <c r="B253" s="24"/>
      <c r="C253" s="44"/>
      <c r="F253" s="15"/>
    </row>
    <row r="254" spans="1:6" s="63" customFormat="1">
      <c r="A254" s="14"/>
      <c r="B254" s="23"/>
      <c r="C254" s="47"/>
      <c r="F254" s="15"/>
    </row>
    <row r="255" spans="1:6" s="63" customFormat="1">
      <c r="A255" s="14"/>
      <c r="B255" s="24"/>
      <c r="C255" s="44"/>
      <c r="F255" s="15"/>
    </row>
    <row r="256" spans="1:6" s="63" customFormat="1">
      <c r="A256" s="14"/>
      <c r="B256" s="24"/>
      <c r="C256" s="44"/>
      <c r="F256" s="15"/>
    </row>
    <row r="257" spans="1:6" s="63" customFormat="1">
      <c r="A257" s="14"/>
      <c r="B257" s="19"/>
      <c r="C257" s="44"/>
      <c r="F257" s="15"/>
    </row>
    <row r="258" spans="1:6" s="63" customFormat="1">
      <c r="A258" s="14"/>
      <c r="B258" s="23"/>
      <c r="C258" s="47"/>
      <c r="F258" s="15"/>
    </row>
    <row r="259" spans="1:6" s="63" customFormat="1">
      <c r="A259" s="14"/>
      <c r="B259" s="24"/>
      <c r="C259" s="44"/>
      <c r="F259" s="15"/>
    </row>
    <row r="260" spans="1:6" s="63" customFormat="1">
      <c r="A260" s="14"/>
      <c r="B260" s="24"/>
      <c r="C260" s="44"/>
      <c r="F260" s="15"/>
    </row>
    <row r="261" spans="1:6" s="63" customFormat="1">
      <c r="A261" s="14"/>
      <c r="B261" s="23"/>
      <c r="C261" s="47"/>
      <c r="F261" s="15"/>
    </row>
    <row r="262" spans="1:6" s="63" customFormat="1">
      <c r="A262" s="14"/>
      <c r="B262" s="24"/>
      <c r="C262" s="44"/>
      <c r="F262" s="15"/>
    </row>
    <row r="263" spans="1:6" s="63" customFormat="1">
      <c r="A263" s="14"/>
      <c r="B263" s="24"/>
      <c r="C263" s="44"/>
      <c r="F263" s="15"/>
    </row>
    <row r="264" spans="1:6" s="63" customFormat="1">
      <c r="A264" s="14"/>
      <c r="B264" s="24"/>
      <c r="C264" s="44"/>
      <c r="F264" s="15"/>
    </row>
    <row r="265" spans="1:6" s="63" customFormat="1">
      <c r="A265" s="14"/>
      <c r="B265" s="24"/>
      <c r="C265" s="44"/>
      <c r="F265" s="15"/>
    </row>
    <row r="266" spans="1:6" s="63" customFormat="1">
      <c r="A266" s="14"/>
      <c r="B266" s="24"/>
      <c r="C266" s="44"/>
      <c r="F266" s="15"/>
    </row>
    <row r="267" spans="1:6" s="63" customFormat="1">
      <c r="A267" s="14"/>
      <c r="B267" s="23"/>
      <c r="C267" s="47"/>
      <c r="F267" s="15"/>
    </row>
    <row r="268" spans="1:6" s="63" customFormat="1">
      <c r="A268" s="14"/>
      <c r="B268" s="24"/>
      <c r="C268" s="44"/>
      <c r="F268" s="15"/>
    </row>
    <row r="269" spans="1:6" s="63" customFormat="1">
      <c r="A269" s="14"/>
      <c r="B269" s="24"/>
      <c r="C269" s="44"/>
      <c r="F269" s="15"/>
    </row>
    <row r="270" spans="1:6" s="63" customFormat="1">
      <c r="A270" s="14"/>
      <c r="B270" s="24"/>
      <c r="C270" s="44"/>
      <c r="F270" s="15"/>
    </row>
    <row r="271" spans="1:6" s="63" customFormat="1">
      <c r="A271" s="14"/>
      <c r="B271" s="21"/>
      <c r="C271" s="44"/>
      <c r="F271" s="15"/>
    </row>
    <row r="272" spans="1:6" s="63" customFormat="1">
      <c r="A272" s="14"/>
      <c r="B272" s="21"/>
      <c r="C272" s="44"/>
      <c r="F272" s="15"/>
    </row>
    <row r="273" spans="1:6" s="63" customFormat="1">
      <c r="A273" s="14"/>
      <c r="B273" s="21"/>
      <c r="C273" s="44"/>
      <c r="F273" s="15"/>
    </row>
    <row r="274" spans="1:6" s="63" customFormat="1">
      <c r="A274" s="14"/>
      <c r="B274" s="21"/>
      <c r="C274" s="44"/>
      <c r="F274" s="15"/>
    </row>
    <row r="275" spans="1:6" s="63" customFormat="1">
      <c r="A275" s="14"/>
      <c r="B275" s="21"/>
      <c r="C275" s="44"/>
      <c r="F275" s="15"/>
    </row>
    <row r="276" spans="1:6" s="63" customFormat="1">
      <c r="A276" s="14"/>
      <c r="B276" s="24"/>
      <c r="C276" s="44"/>
      <c r="F276" s="15"/>
    </row>
    <row r="277" spans="1:6" s="63" customFormat="1">
      <c r="A277" s="14"/>
      <c r="B277" s="24"/>
      <c r="C277" s="44"/>
      <c r="F277" s="15"/>
    </row>
    <row r="278" spans="1:6" s="63" customFormat="1">
      <c r="A278" s="14"/>
      <c r="B278" s="24"/>
      <c r="C278" s="44"/>
      <c r="F278" s="15"/>
    </row>
    <row r="279" spans="1:6" s="63" customFormat="1">
      <c r="A279" s="14"/>
      <c r="B279" s="22"/>
      <c r="C279" s="44"/>
      <c r="F279" s="15"/>
    </row>
    <row r="280" spans="1:6" s="63" customFormat="1">
      <c r="A280" s="14"/>
      <c r="B280" s="21"/>
      <c r="C280" s="47"/>
      <c r="F280" s="15"/>
    </row>
    <row r="281" spans="1:6" s="63" customFormat="1" ht="65.25" customHeight="1">
      <c r="A281" s="14"/>
      <c r="B281" s="24"/>
      <c r="C281" s="44"/>
      <c r="F281" s="15"/>
    </row>
    <row r="282" spans="1:6" s="63" customFormat="1" ht="39.75" customHeight="1">
      <c r="A282" s="14"/>
      <c r="B282" s="24"/>
      <c r="C282" s="44"/>
      <c r="F282" s="15"/>
    </row>
    <row r="283" spans="1:6" s="63" customFormat="1">
      <c r="A283" s="14"/>
      <c r="B283" s="24"/>
      <c r="C283" s="44"/>
      <c r="F283" s="15"/>
    </row>
    <row r="284" spans="1:6" s="63" customFormat="1">
      <c r="A284" s="14"/>
      <c r="B284" s="24"/>
      <c r="C284" s="44"/>
      <c r="F284" s="15"/>
    </row>
    <row r="285" spans="1:6" s="63" customFormat="1">
      <c r="A285" s="14"/>
      <c r="B285" s="24"/>
      <c r="C285" s="44"/>
      <c r="F285" s="15"/>
    </row>
    <row r="286" spans="1:6" s="63" customFormat="1">
      <c r="A286" s="14"/>
      <c r="B286" s="24"/>
      <c r="C286" s="44"/>
      <c r="F286" s="15"/>
    </row>
    <row r="287" spans="1:6" s="63" customFormat="1">
      <c r="A287" s="14"/>
      <c r="B287" s="24"/>
      <c r="C287" s="44"/>
      <c r="F287" s="15"/>
    </row>
    <row r="288" spans="1:6" s="63" customFormat="1">
      <c r="A288" s="14"/>
      <c r="B288" s="24"/>
      <c r="C288" s="44"/>
      <c r="F288" s="15"/>
    </row>
    <row r="289" spans="1:6" s="63" customFormat="1">
      <c r="A289" s="14"/>
      <c r="B289" s="24"/>
      <c r="C289" s="44"/>
      <c r="F289" s="15"/>
    </row>
    <row r="290" spans="1:6" s="63" customFormat="1">
      <c r="A290" s="14"/>
      <c r="B290" s="24"/>
      <c r="C290" s="44"/>
      <c r="F290" s="15"/>
    </row>
    <row r="291" spans="1:6" s="63" customFormat="1">
      <c r="A291" s="14"/>
      <c r="B291" s="24"/>
      <c r="C291" s="44"/>
      <c r="F291" s="15"/>
    </row>
    <row r="292" spans="1:6" s="63" customFormat="1">
      <c r="A292" s="14"/>
      <c r="B292" s="24"/>
      <c r="C292" s="44"/>
      <c r="F292" s="15"/>
    </row>
    <row r="293" spans="1:6" s="63" customFormat="1">
      <c r="A293" s="14"/>
      <c r="B293" s="24"/>
      <c r="C293" s="44"/>
      <c r="F293" s="15"/>
    </row>
    <row r="294" spans="1:6" s="63" customFormat="1">
      <c r="A294" s="14"/>
      <c r="B294" s="25"/>
      <c r="C294" s="44"/>
      <c r="F294" s="15"/>
    </row>
    <row r="295" spans="1:6" s="63" customFormat="1">
      <c r="A295" s="14"/>
      <c r="B295" s="24"/>
      <c r="C295" s="44"/>
      <c r="F295" s="15"/>
    </row>
    <row r="296" spans="1:6" s="63" customFormat="1">
      <c r="A296" s="14"/>
      <c r="B296" s="18"/>
      <c r="C296" s="44"/>
      <c r="F296" s="15"/>
    </row>
    <row r="297" spans="1:6" s="63" customFormat="1">
      <c r="A297" s="14"/>
      <c r="B297" s="18"/>
      <c r="C297" s="44"/>
      <c r="F297" s="15"/>
    </row>
    <row r="298" spans="1:6" s="63" customFormat="1">
      <c r="A298" s="14"/>
      <c r="B298" s="18"/>
      <c r="C298" s="46"/>
      <c r="F298" s="15"/>
    </row>
    <row r="299" spans="1:6" s="63" customFormat="1">
      <c r="A299" s="14"/>
      <c r="B299" s="18"/>
      <c r="C299" s="46"/>
      <c r="F299" s="15"/>
    </row>
    <row r="300" spans="1:6" s="63" customFormat="1">
      <c r="A300" s="14"/>
      <c r="B300" s="16"/>
      <c r="C300" s="46"/>
      <c r="F300" s="15"/>
    </row>
    <row r="301" spans="1:6" s="63" customFormat="1">
      <c r="A301" s="14"/>
      <c r="B301" s="24"/>
      <c r="C301" s="44"/>
      <c r="F301" s="15"/>
    </row>
    <row r="302" spans="1:6" s="63" customFormat="1">
      <c r="A302" s="14"/>
      <c r="B302" s="24"/>
      <c r="C302" s="44"/>
      <c r="F302" s="15"/>
    </row>
    <row r="303" spans="1:6" s="63" customFormat="1">
      <c r="A303" s="14"/>
      <c r="B303" s="24"/>
      <c r="C303" s="44"/>
      <c r="F303" s="15"/>
    </row>
    <row r="304" spans="1:6" s="63" customFormat="1">
      <c r="A304" s="14"/>
      <c r="B304" s="24"/>
      <c r="C304" s="44"/>
      <c r="F304" s="15"/>
    </row>
    <row r="305" spans="1:6" s="63" customFormat="1">
      <c r="A305" s="14"/>
      <c r="B305" s="26"/>
      <c r="C305" s="44"/>
      <c r="F305" s="15"/>
    </row>
    <row r="306" spans="1:6" s="63" customFormat="1">
      <c r="A306" s="14"/>
      <c r="B306" s="26"/>
      <c r="C306" s="48"/>
      <c r="F306" s="15"/>
    </row>
    <row r="307" spans="1:6" s="63" customFormat="1">
      <c r="A307" s="14"/>
      <c r="B307" s="27"/>
      <c r="C307" s="48"/>
      <c r="F307" s="15"/>
    </row>
    <row r="308" spans="1:6" s="63" customFormat="1">
      <c r="A308" s="14"/>
      <c r="B308" s="26"/>
      <c r="C308" s="48"/>
      <c r="F308" s="15"/>
    </row>
    <row r="309" spans="1:6" s="63" customFormat="1">
      <c r="A309" s="14"/>
      <c r="B309" s="26"/>
      <c r="C309" s="48"/>
      <c r="F309" s="15"/>
    </row>
    <row r="310" spans="1:6" s="63" customFormat="1">
      <c r="A310" s="14"/>
      <c r="B310" s="26"/>
      <c r="C310" s="48"/>
      <c r="F310" s="15"/>
    </row>
    <row r="311" spans="1:6" s="63" customFormat="1">
      <c r="A311" s="14"/>
      <c r="B311" s="26"/>
      <c r="C311" s="48"/>
      <c r="F311" s="15"/>
    </row>
    <row r="312" spans="1:6" s="63" customFormat="1">
      <c r="A312" s="14"/>
      <c r="B312" s="26"/>
      <c r="C312" s="48"/>
      <c r="F312" s="15"/>
    </row>
    <row r="313" spans="1:6" s="63" customFormat="1">
      <c r="A313" s="14"/>
      <c r="B313" s="26"/>
      <c r="C313" s="48"/>
      <c r="F313" s="15"/>
    </row>
    <row r="314" spans="1:6" s="63" customFormat="1">
      <c r="A314" s="14"/>
      <c r="B314" s="26"/>
      <c r="C314" s="48"/>
      <c r="F314" s="15"/>
    </row>
    <row r="315" spans="1:6" s="63" customFormat="1">
      <c r="A315" s="14"/>
      <c r="B315" s="26"/>
      <c r="C315" s="48"/>
      <c r="F315" s="15"/>
    </row>
    <row r="316" spans="1:6" s="63" customFormat="1">
      <c r="A316" s="14"/>
      <c r="B316" s="26"/>
      <c r="C316" s="48"/>
      <c r="F316" s="15"/>
    </row>
    <row r="317" spans="1:6" s="63" customFormat="1">
      <c r="A317" s="14"/>
      <c r="B317" s="26"/>
      <c r="C317" s="48"/>
      <c r="F317" s="15"/>
    </row>
    <row r="318" spans="1:6" s="63" customFormat="1">
      <c r="A318" s="14"/>
      <c r="B318" s="26"/>
      <c r="C318" s="48"/>
      <c r="F318" s="15"/>
    </row>
    <row r="319" spans="1:6" s="63" customFormat="1">
      <c r="A319" s="14"/>
      <c r="B319" s="26"/>
      <c r="C319" s="48"/>
      <c r="F319" s="15"/>
    </row>
    <row r="320" spans="1:6" s="63" customFormat="1">
      <c r="A320" s="14"/>
      <c r="B320" s="26"/>
      <c r="C320" s="48"/>
      <c r="F320" s="15"/>
    </row>
    <row r="321" spans="1:6" s="63" customFormat="1">
      <c r="A321" s="14"/>
      <c r="B321" s="26"/>
      <c r="C321" s="48"/>
      <c r="F321" s="15"/>
    </row>
    <row r="322" spans="1:6" s="63" customFormat="1">
      <c r="A322" s="14"/>
      <c r="B322" s="26"/>
      <c r="C322" s="48"/>
      <c r="F322" s="15"/>
    </row>
    <row r="323" spans="1:6" s="63" customFormat="1">
      <c r="A323" s="14"/>
      <c r="B323" s="26"/>
      <c r="C323" s="48"/>
      <c r="F323" s="15"/>
    </row>
    <row r="324" spans="1:6" s="63" customFormat="1">
      <c r="A324" s="14"/>
      <c r="B324" s="26"/>
      <c r="C324" s="48"/>
      <c r="F324" s="15"/>
    </row>
    <row r="325" spans="1:6" s="63" customFormat="1">
      <c r="A325" s="14"/>
      <c r="B325" s="26"/>
      <c r="C325" s="48"/>
      <c r="F325" s="15"/>
    </row>
    <row r="326" spans="1:6" s="63" customFormat="1">
      <c r="A326" s="14"/>
      <c r="B326" s="26"/>
      <c r="C326" s="48"/>
      <c r="F326" s="15"/>
    </row>
    <row r="327" spans="1:6" s="63" customFormat="1">
      <c r="A327" s="14"/>
      <c r="B327" s="26"/>
      <c r="C327" s="48"/>
      <c r="F327" s="15"/>
    </row>
    <row r="328" spans="1:6" s="63" customFormat="1">
      <c r="A328" s="14"/>
      <c r="B328" s="26"/>
      <c r="C328" s="48"/>
      <c r="F328" s="15"/>
    </row>
    <row r="329" spans="1:6" s="63" customFormat="1">
      <c r="A329" s="14"/>
      <c r="B329" s="26"/>
      <c r="C329" s="48"/>
      <c r="F329" s="15"/>
    </row>
    <row r="330" spans="1:6" s="63" customFormat="1">
      <c r="A330" s="14"/>
      <c r="B330" s="26"/>
      <c r="C330" s="48"/>
      <c r="F330" s="15"/>
    </row>
    <row r="331" spans="1:6" s="63" customFormat="1">
      <c r="A331" s="14"/>
      <c r="B331" s="26"/>
      <c r="C331" s="48"/>
      <c r="F331" s="15"/>
    </row>
    <row r="332" spans="1:6" s="63" customFormat="1">
      <c r="A332" s="14"/>
      <c r="B332" s="28"/>
      <c r="C332" s="49"/>
      <c r="F332" s="15"/>
    </row>
    <row r="333" spans="1:6" s="63" customFormat="1">
      <c r="A333" s="14"/>
      <c r="B333" s="26"/>
      <c r="C333" s="48"/>
      <c r="F333" s="15"/>
    </row>
    <row r="334" spans="1:6" s="63" customFormat="1">
      <c r="A334" s="14"/>
      <c r="B334" s="26"/>
      <c r="C334" s="48"/>
      <c r="F334" s="15"/>
    </row>
    <row r="335" spans="1:6" s="63" customFormat="1">
      <c r="A335" s="14"/>
      <c r="B335" s="26"/>
      <c r="C335" s="48"/>
      <c r="F335" s="15"/>
    </row>
    <row r="336" spans="1:6" s="63" customFormat="1">
      <c r="A336" s="14"/>
      <c r="B336" s="26"/>
      <c r="C336" s="48"/>
      <c r="F336" s="15"/>
    </row>
    <row r="337" spans="1:6" s="63" customFormat="1">
      <c r="A337" s="14"/>
      <c r="B337" s="26"/>
      <c r="C337" s="48"/>
      <c r="F337" s="15"/>
    </row>
    <row r="338" spans="1:6" s="63" customFormat="1">
      <c r="A338" s="14"/>
      <c r="B338" s="26"/>
      <c r="C338" s="48"/>
      <c r="F338" s="15"/>
    </row>
    <row r="339" spans="1:6" s="63" customFormat="1">
      <c r="A339" s="14"/>
      <c r="B339" s="26"/>
      <c r="C339" s="48"/>
      <c r="F339" s="15"/>
    </row>
    <row r="340" spans="1:6" s="63" customFormat="1">
      <c r="A340" s="14"/>
      <c r="B340" s="26"/>
      <c r="C340" s="48"/>
      <c r="F340" s="15"/>
    </row>
    <row r="341" spans="1:6" s="63" customFormat="1">
      <c r="A341" s="14"/>
      <c r="B341" s="26"/>
      <c r="C341" s="48"/>
      <c r="F341" s="15"/>
    </row>
    <row r="342" spans="1:6" s="63" customFormat="1">
      <c r="A342" s="14"/>
      <c r="B342" s="26"/>
      <c r="C342" s="48"/>
      <c r="F342" s="15"/>
    </row>
    <row r="343" spans="1:6" s="63" customFormat="1">
      <c r="A343" s="14"/>
      <c r="B343" s="26"/>
      <c r="C343" s="48"/>
      <c r="F343" s="15"/>
    </row>
    <row r="344" spans="1:6" s="63" customFormat="1">
      <c r="A344" s="14"/>
      <c r="B344" s="26"/>
      <c r="C344" s="48"/>
      <c r="F344" s="15"/>
    </row>
    <row r="345" spans="1:6" s="63" customFormat="1">
      <c r="A345" s="14"/>
      <c r="B345" s="26"/>
      <c r="C345" s="48"/>
      <c r="F345" s="15"/>
    </row>
    <row r="346" spans="1:6" s="63" customFormat="1">
      <c r="A346" s="14"/>
      <c r="B346" s="26"/>
      <c r="C346" s="48"/>
      <c r="F346" s="15"/>
    </row>
    <row r="347" spans="1:6" s="63" customFormat="1">
      <c r="A347" s="14"/>
      <c r="B347" s="26"/>
      <c r="C347" s="48"/>
      <c r="F347" s="15"/>
    </row>
    <row r="348" spans="1:6" s="63" customFormat="1">
      <c r="A348" s="14"/>
      <c r="B348" s="29"/>
      <c r="C348" s="44"/>
      <c r="F348" s="15"/>
    </row>
    <row r="349" spans="1:6" s="63" customFormat="1">
      <c r="A349" s="14"/>
      <c r="B349" s="18"/>
      <c r="C349" s="46"/>
      <c r="F349" s="15"/>
    </row>
    <row r="350" spans="1:6" s="63" customFormat="1">
      <c r="A350" s="14"/>
      <c r="B350" s="18"/>
      <c r="C350" s="50"/>
      <c r="F350" s="15"/>
    </row>
    <row r="351" spans="1:6" s="63" customFormat="1">
      <c r="A351" s="14"/>
      <c r="B351" s="18"/>
      <c r="C351" s="50"/>
      <c r="F351" s="15"/>
    </row>
    <row r="352" spans="1:6" s="63" customFormat="1">
      <c r="A352" s="14"/>
      <c r="B352" s="18"/>
      <c r="C352" s="50"/>
      <c r="F352" s="15"/>
    </row>
    <row r="353" spans="1:6" s="63" customFormat="1">
      <c r="A353" s="14"/>
      <c r="B353" s="18"/>
      <c r="C353" s="50"/>
      <c r="F353" s="15"/>
    </row>
    <row r="354" spans="1:6" s="63" customFormat="1">
      <c r="A354" s="14"/>
      <c r="B354" s="19"/>
      <c r="C354" s="50"/>
      <c r="F354" s="15"/>
    </row>
    <row r="355" spans="1:6" s="63" customFormat="1">
      <c r="A355" s="14"/>
      <c r="B355" s="20"/>
      <c r="C355" s="51"/>
      <c r="F355" s="15"/>
    </row>
    <row r="356" spans="1:6" s="63" customFormat="1">
      <c r="A356" s="14"/>
      <c r="B356" s="18"/>
      <c r="C356" s="50"/>
      <c r="F356" s="15"/>
    </row>
    <row r="357" spans="1:6" s="63" customFormat="1">
      <c r="A357" s="14"/>
      <c r="B357" s="18"/>
      <c r="C357" s="50"/>
      <c r="F357" s="15"/>
    </row>
    <row r="358" spans="1:6" s="63" customFormat="1">
      <c r="A358" s="14"/>
      <c r="B358" s="18"/>
      <c r="C358" s="50"/>
      <c r="F358" s="15"/>
    </row>
    <row r="359" spans="1:6" s="63" customFormat="1">
      <c r="A359" s="14"/>
      <c r="B359" s="20"/>
      <c r="C359" s="51"/>
      <c r="F359" s="15"/>
    </row>
    <row r="360" spans="1:6" s="63" customFormat="1">
      <c r="A360" s="14"/>
      <c r="B360" s="18"/>
      <c r="C360" s="50"/>
      <c r="F360" s="15"/>
    </row>
    <row r="361" spans="1:6" s="63" customFormat="1">
      <c r="A361" s="14"/>
      <c r="B361" s="18"/>
      <c r="C361" s="50"/>
      <c r="F361" s="15"/>
    </row>
    <row r="362" spans="1:6" s="63" customFormat="1">
      <c r="A362" s="14"/>
      <c r="B362" s="18"/>
      <c r="C362" s="50"/>
      <c r="F362" s="15"/>
    </row>
    <row r="363" spans="1:6" s="63" customFormat="1">
      <c r="A363" s="14"/>
      <c r="B363" s="18"/>
      <c r="C363" s="50"/>
      <c r="F363" s="15"/>
    </row>
    <row r="364" spans="1:6" s="63" customFormat="1">
      <c r="A364" s="14"/>
      <c r="B364" s="18"/>
      <c r="C364" s="50"/>
      <c r="F364" s="15"/>
    </row>
    <row r="365" spans="1:6" s="63" customFormat="1">
      <c r="A365" s="14"/>
      <c r="B365" s="18"/>
      <c r="C365" s="50"/>
      <c r="F365" s="15"/>
    </row>
    <row r="366" spans="1:6" s="63" customFormat="1">
      <c r="A366" s="14"/>
      <c r="B366" s="18"/>
      <c r="C366" s="50"/>
      <c r="F366" s="15"/>
    </row>
    <row r="367" spans="1:6" s="63" customFormat="1">
      <c r="A367" s="14"/>
      <c r="B367" s="18"/>
      <c r="C367" s="50"/>
      <c r="F367" s="15"/>
    </row>
    <row r="368" spans="1:6" s="63" customFormat="1">
      <c r="A368" s="14"/>
      <c r="B368" s="18"/>
      <c r="C368" s="50"/>
      <c r="F368" s="15"/>
    </row>
    <row r="369" spans="1:6" s="63" customFormat="1">
      <c r="A369" s="14"/>
      <c r="B369" s="18"/>
      <c r="C369" s="50"/>
      <c r="F369" s="15"/>
    </row>
    <row r="370" spans="1:6" s="63" customFormat="1">
      <c r="A370" s="14"/>
      <c r="B370" s="18"/>
      <c r="C370" s="50"/>
      <c r="F370" s="15"/>
    </row>
    <row r="371" spans="1:6" s="63" customFormat="1">
      <c r="A371" s="14"/>
      <c r="B371" s="18"/>
      <c r="C371" s="50"/>
      <c r="F371" s="15"/>
    </row>
    <row r="372" spans="1:6" s="63" customFormat="1">
      <c r="A372" s="14"/>
      <c r="B372" s="18"/>
      <c r="C372" s="50"/>
      <c r="F372" s="15"/>
    </row>
    <row r="373" spans="1:6" s="63" customFormat="1">
      <c r="A373" s="14"/>
      <c r="B373" s="18"/>
      <c r="C373" s="50"/>
      <c r="F373" s="15"/>
    </row>
    <row r="374" spans="1:6" s="63" customFormat="1">
      <c r="A374" s="14"/>
      <c r="B374" s="20"/>
      <c r="C374" s="51"/>
      <c r="F374" s="15"/>
    </row>
    <row r="375" spans="1:6" s="63" customFormat="1">
      <c r="A375" s="14"/>
      <c r="B375" s="18"/>
      <c r="C375" s="50"/>
      <c r="F375" s="15"/>
    </row>
    <row r="376" spans="1:6" s="63" customFormat="1">
      <c r="A376" s="14"/>
      <c r="B376" s="20"/>
      <c r="C376" s="49"/>
      <c r="F376" s="15"/>
    </row>
    <row r="377" spans="1:6" s="63" customFormat="1">
      <c r="A377" s="14"/>
      <c r="B377" s="18"/>
      <c r="C377" s="50"/>
      <c r="F377" s="15"/>
    </row>
    <row r="378" spans="1:6" s="63" customFormat="1">
      <c r="A378" s="14"/>
      <c r="B378" s="18"/>
      <c r="C378" s="50"/>
      <c r="F378" s="15"/>
    </row>
    <row r="379" spans="1:6" s="63" customFormat="1">
      <c r="A379" s="14"/>
      <c r="B379" s="18"/>
      <c r="C379" s="50"/>
      <c r="F379" s="15"/>
    </row>
    <row r="380" spans="1:6" s="63" customFormat="1">
      <c r="A380" s="14"/>
      <c r="B380" s="20"/>
      <c r="C380" s="49"/>
      <c r="F380" s="15"/>
    </row>
    <row r="381" spans="1:6" s="63" customFormat="1">
      <c r="A381" s="14"/>
      <c r="B381" s="18"/>
      <c r="C381" s="50"/>
      <c r="F381" s="15"/>
    </row>
    <row r="382" spans="1:6" s="63" customFormat="1">
      <c r="A382" s="14"/>
      <c r="B382" s="20"/>
      <c r="C382" s="51"/>
      <c r="F382" s="15"/>
    </row>
    <row r="383" spans="1:6" s="63" customFormat="1">
      <c r="A383" s="14"/>
      <c r="B383" s="18"/>
      <c r="C383" s="50"/>
      <c r="F383" s="15"/>
    </row>
    <row r="384" spans="1:6" s="63" customFormat="1">
      <c r="A384" s="14"/>
      <c r="B384" s="18"/>
      <c r="C384" s="50"/>
      <c r="F384" s="15"/>
    </row>
    <row r="385" spans="1:6" s="63" customFormat="1">
      <c r="A385" s="14"/>
      <c r="B385" s="18"/>
      <c r="C385" s="50"/>
      <c r="F385" s="15"/>
    </row>
    <row r="386" spans="1:6" s="63" customFormat="1">
      <c r="A386" s="14"/>
      <c r="B386" s="20"/>
      <c r="C386" s="51"/>
      <c r="F386" s="15"/>
    </row>
    <row r="387" spans="1:6" s="63" customFormat="1">
      <c r="A387" s="14"/>
      <c r="B387" s="18"/>
      <c r="C387" s="50"/>
      <c r="F387" s="15"/>
    </row>
    <row r="388" spans="1:6" s="63" customFormat="1">
      <c r="A388" s="14"/>
      <c r="B388" s="18"/>
      <c r="C388" s="50"/>
    </row>
    <row r="389" spans="1:6" s="63" customFormat="1" ht="15">
      <c r="A389" s="14"/>
      <c r="B389" s="30"/>
      <c r="C389" s="50"/>
    </row>
    <row r="390" spans="1:6" s="63" customFormat="1">
      <c r="A390" s="14"/>
      <c r="B390" s="19"/>
      <c r="C390" s="50"/>
    </row>
    <row r="391" spans="1:6" s="63" customFormat="1">
      <c r="A391" s="14"/>
      <c r="B391" s="20"/>
      <c r="C391" s="51"/>
      <c r="E391" s="15"/>
    </row>
    <row r="392" spans="1:6" s="63" customFormat="1">
      <c r="A392" s="14"/>
      <c r="B392" s="19"/>
      <c r="C392" s="51"/>
      <c r="E392" s="15"/>
    </row>
    <row r="393" spans="1:6" s="63" customFormat="1">
      <c r="A393" s="14"/>
      <c r="B393" s="18"/>
      <c r="C393" s="50"/>
      <c r="E393" s="15"/>
    </row>
    <row r="394" spans="1:6" s="63" customFormat="1">
      <c r="A394" s="14"/>
      <c r="B394" s="18"/>
      <c r="C394" s="50"/>
      <c r="E394" s="15"/>
    </row>
    <row r="395" spans="1:6" s="63" customFormat="1">
      <c r="A395" s="14"/>
      <c r="B395" s="18"/>
      <c r="C395" s="50"/>
      <c r="E395" s="15"/>
    </row>
    <row r="396" spans="1:6" s="63" customFormat="1">
      <c r="A396" s="14"/>
      <c r="B396" s="18"/>
      <c r="C396" s="50"/>
      <c r="E396" s="15"/>
    </row>
    <row r="397" spans="1:6" s="63" customFormat="1">
      <c r="A397" s="14"/>
      <c r="B397" s="18"/>
      <c r="C397" s="50"/>
      <c r="E397" s="15"/>
    </row>
    <row r="398" spans="1:6" s="63" customFormat="1">
      <c r="A398" s="14"/>
      <c r="B398" s="18"/>
      <c r="C398" s="50"/>
      <c r="E398" s="15"/>
    </row>
    <row r="399" spans="1:6" s="63" customFormat="1">
      <c r="A399" s="14"/>
      <c r="B399" s="18"/>
      <c r="C399" s="50"/>
      <c r="E399" s="15"/>
    </row>
    <row r="400" spans="1:6" s="63" customFormat="1">
      <c r="A400" s="14"/>
      <c r="B400" s="18"/>
      <c r="C400" s="50"/>
      <c r="E400" s="15"/>
    </row>
    <row r="401" spans="1:5" s="63" customFormat="1">
      <c r="A401" s="14"/>
      <c r="B401" s="18"/>
      <c r="C401" s="50"/>
      <c r="E401" s="15"/>
    </row>
    <row r="402" spans="1:5" s="63" customFormat="1">
      <c r="A402" s="14"/>
      <c r="B402" s="18"/>
      <c r="C402" s="50"/>
      <c r="E402" s="15"/>
    </row>
    <row r="403" spans="1:5" s="63" customFormat="1">
      <c r="A403" s="14"/>
      <c r="B403" s="18"/>
      <c r="C403" s="50"/>
      <c r="E403" s="15"/>
    </row>
    <row r="404" spans="1:5" s="63" customFormat="1">
      <c r="A404" s="14"/>
      <c r="B404" s="18"/>
      <c r="C404" s="50"/>
      <c r="E404" s="15"/>
    </row>
    <row r="405" spans="1:5" s="63" customFormat="1">
      <c r="A405" s="14"/>
      <c r="B405" s="18"/>
      <c r="C405" s="50"/>
      <c r="E405" s="15"/>
    </row>
    <row r="406" spans="1:5" s="63" customFormat="1">
      <c r="A406" s="14"/>
      <c r="B406" s="18"/>
      <c r="C406" s="50"/>
      <c r="E406" s="15"/>
    </row>
    <row r="407" spans="1:5" s="63" customFormat="1">
      <c r="A407" s="14"/>
      <c r="B407" s="18"/>
      <c r="C407" s="50"/>
      <c r="E407" s="15"/>
    </row>
    <row r="408" spans="1:5" s="63" customFormat="1">
      <c r="A408" s="14"/>
      <c r="B408" s="18"/>
      <c r="C408" s="50"/>
      <c r="E408" s="15"/>
    </row>
    <row r="409" spans="1:5" s="63" customFormat="1">
      <c r="A409" s="14"/>
      <c r="B409" s="19"/>
      <c r="C409" s="50"/>
      <c r="E409" s="15"/>
    </row>
    <row r="410" spans="1:5" s="63" customFormat="1">
      <c r="A410" s="14"/>
      <c r="B410" s="18"/>
      <c r="C410" s="50"/>
      <c r="E410" s="15"/>
    </row>
    <row r="411" spans="1:5" s="63" customFormat="1">
      <c r="A411" s="14"/>
      <c r="B411" s="18"/>
      <c r="C411" s="50"/>
      <c r="E411" s="15"/>
    </row>
    <row r="412" spans="1:5" s="63" customFormat="1">
      <c r="A412" s="14"/>
      <c r="B412" s="18"/>
      <c r="C412" s="50"/>
      <c r="E412" s="15"/>
    </row>
    <row r="413" spans="1:5" s="63" customFormat="1">
      <c r="A413" s="14"/>
      <c r="B413" s="18"/>
      <c r="C413" s="50"/>
      <c r="E413" s="15"/>
    </row>
    <row r="414" spans="1:5" s="63" customFormat="1">
      <c r="A414" s="14"/>
      <c r="B414" s="18"/>
      <c r="C414" s="50"/>
      <c r="E414" s="15"/>
    </row>
    <row r="415" spans="1:5" s="63" customFormat="1">
      <c r="A415" s="14"/>
      <c r="B415" s="18"/>
      <c r="C415" s="50"/>
      <c r="E415" s="15"/>
    </row>
    <row r="416" spans="1:5" s="63" customFormat="1">
      <c r="A416" s="14"/>
      <c r="B416" s="18"/>
      <c r="C416" s="50"/>
      <c r="E416" s="15"/>
    </row>
    <row r="417" spans="1:5" s="63" customFormat="1">
      <c r="A417" s="14"/>
      <c r="B417" s="18"/>
      <c r="C417" s="50"/>
      <c r="E417" s="15"/>
    </row>
    <row r="418" spans="1:5" s="63" customFormat="1">
      <c r="A418" s="14"/>
      <c r="B418" s="18"/>
      <c r="C418" s="50"/>
      <c r="E418" s="15"/>
    </row>
    <row r="419" spans="1:5" s="63" customFormat="1">
      <c r="A419" s="14"/>
      <c r="B419" s="18"/>
      <c r="C419" s="50"/>
      <c r="E419" s="15"/>
    </row>
    <row r="420" spans="1:5" s="63" customFormat="1">
      <c r="A420" s="14"/>
      <c r="B420" s="18"/>
      <c r="C420" s="50"/>
      <c r="E420" s="15"/>
    </row>
    <row r="421" spans="1:5" s="63" customFormat="1">
      <c r="A421" s="14"/>
      <c r="B421" s="18"/>
      <c r="C421" s="50"/>
      <c r="E421" s="15"/>
    </row>
    <row r="422" spans="1:5" s="63" customFormat="1">
      <c r="A422" s="14"/>
      <c r="B422" s="18"/>
      <c r="C422" s="50"/>
      <c r="E422" s="15"/>
    </row>
    <row r="423" spans="1:5" s="63" customFormat="1">
      <c r="A423" s="14"/>
      <c r="B423" s="18"/>
      <c r="C423" s="50"/>
      <c r="E423" s="15"/>
    </row>
    <row r="424" spans="1:5" s="63" customFormat="1">
      <c r="A424" s="14"/>
      <c r="B424" s="18"/>
      <c r="C424" s="50"/>
      <c r="E424" s="15"/>
    </row>
    <row r="425" spans="1:5" s="63" customFormat="1">
      <c r="A425" s="14"/>
      <c r="B425" s="18"/>
      <c r="C425" s="50"/>
      <c r="E425" s="15"/>
    </row>
    <row r="426" spans="1:5" s="63" customFormat="1">
      <c r="A426" s="14"/>
      <c r="B426" s="18"/>
      <c r="C426" s="50"/>
      <c r="E426" s="15"/>
    </row>
    <row r="427" spans="1:5" s="63" customFormat="1">
      <c r="A427" s="14"/>
      <c r="B427" s="18"/>
      <c r="C427" s="50"/>
      <c r="E427" s="15"/>
    </row>
    <row r="428" spans="1:5" s="63" customFormat="1">
      <c r="A428" s="14"/>
      <c r="B428" s="18"/>
      <c r="C428" s="50"/>
      <c r="E428" s="15"/>
    </row>
    <row r="429" spans="1:5" s="63" customFormat="1">
      <c r="A429" s="14"/>
      <c r="B429" s="18"/>
      <c r="C429" s="50"/>
      <c r="E429" s="15"/>
    </row>
    <row r="430" spans="1:5" s="63" customFormat="1">
      <c r="A430" s="14"/>
      <c r="B430" s="18"/>
      <c r="C430" s="50"/>
      <c r="E430" s="15"/>
    </row>
    <row r="431" spans="1:5" s="63" customFormat="1">
      <c r="A431" s="14"/>
      <c r="B431" s="18"/>
      <c r="C431" s="50"/>
      <c r="E431" s="15"/>
    </row>
    <row r="432" spans="1:5" s="63" customFormat="1">
      <c r="A432" s="14"/>
      <c r="B432" s="18"/>
      <c r="C432" s="50"/>
      <c r="E432" s="15"/>
    </row>
    <row r="433" spans="1:5" s="63" customFormat="1">
      <c r="A433" s="14"/>
      <c r="B433" s="18"/>
      <c r="C433" s="50"/>
      <c r="E433" s="15"/>
    </row>
    <row r="434" spans="1:5" s="63" customFormat="1">
      <c r="A434" s="14"/>
      <c r="B434" s="18"/>
      <c r="C434" s="50"/>
      <c r="E434" s="15"/>
    </row>
    <row r="435" spans="1:5" s="63" customFormat="1">
      <c r="A435" s="14"/>
      <c r="B435" s="18"/>
      <c r="C435" s="50"/>
      <c r="E435" s="15"/>
    </row>
    <row r="436" spans="1:5" s="63" customFormat="1">
      <c r="A436" s="14"/>
      <c r="B436" s="31"/>
      <c r="C436" s="50"/>
      <c r="E436" s="15"/>
    </row>
    <row r="437" spans="1:5" s="63" customFormat="1">
      <c r="A437" s="14"/>
      <c r="B437" s="18"/>
      <c r="C437" s="50"/>
      <c r="E437" s="15"/>
    </row>
    <row r="438" spans="1:5" s="63" customFormat="1">
      <c r="A438" s="14"/>
      <c r="B438" s="18"/>
      <c r="C438" s="50"/>
      <c r="E438" s="15"/>
    </row>
    <row r="439" spans="1:5" s="63" customFormat="1">
      <c r="A439" s="14"/>
      <c r="B439" s="18"/>
      <c r="C439" s="50"/>
      <c r="E439" s="15"/>
    </row>
    <row r="440" spans="1:5" s="63" customFormat="1">
      <c r="A440" s="14"/>
      <c r="B440" s="18"/>
      <c r="C440" s="50"/>
      <c r="E440" s="15"/>
    </row>
    <row r="441" spans="1:5" s="63" customFormat="1">
      <c r="A441" s="14"/>
      <c r="B441" s="18"/>
      <c r="C441" s="50"/>
      <c r="E441" s="15"/>
    </row>
    <row r="442" spans="1:5" s="63" customFormat="1">
      <c r="A442" s="14"/>
      <c r="B442" s="18"/>
      <c r="C442" s="50"/>
      <c r="E442" s="15"/>
    </row>
    <row r="443" spans="1:5" s="63" customFormat="1">
      <c r="A443" s="14"/>
      <c r="B443" s="18"/>
      <c r="C443" s="50"/>
      <c r="E443" s="15"/>
    </row>
    <row r="444" spans="1:5" s="63" customFormat="1">
      <c r="A444" s="14"/>
      <c r="B444" s="18"/>
      <c r="C444" s="50"/>
      <c r="E444" s="15"/>
    </row>
    <row r="445" spans="1:5" s="63" customFormat="1">
      <c r="A445" s="14"/>
      <c r="B445" s="18"/>
      <c r="C445" s="50"/>
      <c r="E445" s="15"/>
    </row>
    <row r="446" spans="1:5" s="63" customFormat="1">
      <c r="A446" s="14"/>
      <c r="B446" s="18"/>
      <c r="C446" s="50"/>
      <c r="E446" s="15"/>
    </row>
    <row r="447" spans="1:5" s="63" customFormat="1">
      <c r="A447" s="14"/>
      <c r="B447" s="18"/>
      <c r="C447" s="50"/>
      <c r="E447" s="15"/>
    </row>
    <row r="448" spans="1:5" s="63" customFormat="1">
      <c r="A448" s="14"/>
      <c r="B448" s="18"/>
      <c r="C448" s="50"/>
      <c r="E448" s="15"/>
    </row>
    <row r="449" spans="1:5" s="63" customFormat="1">
      <c r="A449" s="14"/>
      <c r="B449" s="18"/>
      <c r="C449" s="50"/>
      <c r="E449" s="15"/>
    </row>
    <row r="450" spans="1:5" s="63" customFormat="1">
      <c r="A450" s="14"/>
      <c r="B450" s="18"/>
      <c r="C450" s="50"/>
      <c r="E450" s="15"/>
    </row>
    <row r="451" spans="1:5" s="63" customFormat="1">
      <c r="A451" s="14"/>
      <c r="B451" s="18"/>
      <c r="C451" s="50"/>
      <c r="E451" s="15"/>
    </row>
    <row r="452" spans="1:5" s="63" customFormat="1">
      <c r="A452" s="14"/>
      <c r="B452" s="18"/>
      <c r="C452" s="50"/>
      <c r="E452" s="15"/>
    </row>
    <row r="453" spans="1:5" s="63" customFormat="1">
      <c r="A453" s="14"/>
      <c r="B453" s="18"/>
      <c r="C453" s="50"/>
      <c r="E453" s="15"/>
    </row>
    <row r="454" spans="1:5" s="63" customFormat="1">
      <c r="A454" s="14"/>
      <c r="B454" s="18"/>
      <c r="C454" s="50"/>
      <c r="E454" s="15"/>
    </row>
    <row r="455" spans="1:5" s="63" customFormat="1">
      <c r="A455" s="14"/>
      <c r="B455" s="18"/>
      <c r="C455" s="50"/>
      <c r="E455" s="15"/>
    </row>
    <row r="456" spans="1:5" s="63" customFormat="1">
      <c r="A456" s="14"/>
      <c r="B456" s="18"/>
      <c r="C456" s="50"/>
      <c r="E456" s="15"/>
    </row>
    <row r="457" spans="1:5" s="63" customFormat="1">
      <c r="A457" s="14"/>
      <c r="B457" s="18"/>
      <c r="C457" s="50"/>
      <c r="E457" s="15"/>
    </row>
    <row r="458" spans="1:5" s="63" customFormat="1">
      <c r="A458" s="14"/>
      <c r="B458" s="18"/>
      <c r="C458" s="50"/>
      <c r="E458" s="15"/>
    </row>
    <row r="459" spans="1:5" s="63" customFormat="1">
      <c r="A459" s="14"/>
      <c r="B459" s="18"/>
      <c r="C459" s="50"/>
      <c r="E459" s="15"/>
    </row>
    <row r="460" spans="1:5" s="63" customFormat="1">
      <c r="A460" s="14"/>
      <c r="B460" s="18"/>
      <c r="C460" s="50"/>
      <c r="E460" s="15"/>
    </row>
    <row r="461" spans="1:5" s="63" customFormat="1">
      <c r="A461" s="14"/>
      <c r="B461" s="18"/>
      <c r="C461" s="50"/>
      <c r="E461" s="15"/>
    </row>
    <row r="462" spans="1:5" s="63" customFormat="1">
      <c r="A462" s="14"/>
      <c r="B462" s="18"/>
      <c r="C462" s="50"/>
      <c r="E462" s="15"/>
    </row>
    <row r="463" spans="1:5" s="63" customFormat="1">
      <c r="A463" s="14"/>
      <c r="B463" s="32"/>
      <c r="C463" s="49"/>
      <c r="E463" s="15"/>
    </row>
    <row r="464" spans="1:5" s="63" customFormat="1">
      <c r="A464" s="14"/>
      <c r="B464" s="19"/>
      <c r="C464" s="50"/>
      <c r="E464" s="15"/>
    </row>
    <row r="465" spans="1:5" s="63" customFormat="1">
      <c r="A465" s="14"/>
      <c r="B465" s="18"/>
      <c r="C465" s="50"/>
      <c r="E465" s="15"/>
    </row>
    <row r="466" spans="1:5" s="63" customFormat="1">
      <c r="A466" s="14"/>
      <c r="B466" s="18"/>
      <c r="C466" s="50"/>
      <c r="E466" s="15"/>
    </row>
    <row r="467" spans="1:5" s="63" customFormat="1">
      <c r="A467" s="14"/>
      <c r="B467" s="18"/>
      <c r="C467" s="50"/>
      <c r="E467" s="15"/>
    </row>
    <row r="468" spans="1:5" s="63" customFormat="1">
      <c r="A468" s="14"/>
      <c r="B468" s="18"/>
      <c r="C468" s="50"/>
      <c r="E468" s="15"/>
    </row>
    <row r="469" spans="1:5" s="63" customFormat="1">
      <c r="A469" s="14"/>
      <c r="B469" s="18"/>
      <c r="C469" s="50"/>
      <c r="E469" s="15"/>
    </row>
    <row r="470" spans="1:5" s="63" customFormat="1">
      <c r="A470" s="14"/>
      <c r="B470" s="18"/>
      <c r="C470" s="50"/>
      <c r="E470" s="15"/>
    </row>
    <row r="471" spans="1:5" s="63" customFormat="1">
      <c r="A471" s="14"/>
      <c r="B471" s="18"/>
      <c r="C471" s="50"/>
      <c r="E471" s="15"/>
    </row>
    <row r="472" spans="1:5" s="63" customFormat="1">
      <c r="A472" s="14"/>
      <c r="B472" s="18"/>
      <c r="C472" s="50"/>
      <c r="E472" s="15"/>
    </row>
    <row r="473" spans="1:5" s="63" customFormat="1">
      <c r="A473" s="14"/>
      <c r="B473" s="18"/>
      <c r="C473" s="50"/>
      <c r="E473" s="15"/>
    </row>
    <row r="474" spans="1:5" s="63" customFormat="1">
      <c r="A474" s="14"/>
      <c r="B474" s="18"/>
      <c r="C474" s="50"/>
      <c r="E474" s="15"/>
    </row>
    <row r="475" spans="1:5" s="63" customFormat="1">
      <c r="A475" s="14"/>
      <c r="B475" s="18"/>
      <c r="C475" s="50"/>
      <c r="E475" s="15"/>
    </row>
    <row r="476" spans="1:5" s="63" customFormat="1">
      <c r="A476" s="14"/>
      <c r="B476" s="18"/>
      <c r="C476" s="50"/>
      <c r="E476" s="15"/>
    </row>
    <row r="477" spans="1:5" s="63" customFormat="1">
      <c r="A477" s="14"/>
      <c r="B477" s="18"/>
      <c r="C477" s="50"/>
      <c r="E477" s="15"/>
    </row>
    <row r="478" spans="1:5" s="63" customFormat="1">
      <c r="A478" s="14"/>
      <c r="B478" s="18"/>
      <c r="C478" s="50"/>
      <c r="E478" s="15"/>
    </row>
    <row r="479" spans="1:5" s="63" customFormat="1">
      <c r="A479" s="14"/>
      <c r="B479" s="18"/>
      <c r="C479" s="50"/>
      <c r="E479" s="15"/>
    </row>
    <row r="480" spans="1:5" s="63" customFormat="1">
      <c r="A480" s="14"/>
      <c r="B480" s="19"/>
      <c r="C480" s="50"/>
      <c r="E480" s="15"/>
    </row>
    <row r="481" spans="1:5" s="63" customFormat="1">
      <c r="A481" s="14"/>
      <c r="B481" s="18"/>
      <c r="C481" s="50"/>
      <c r="E481" s="15"/>
    </row>
    <row r="482" spans="1:5" s="63" customFormat="1">
      <c r="A482" s="14"/>
      <c r="B482" s="18"/>
      <c r="C482" s="50"/>
      <c r="E482" s="15"/>
    </row>
    <row r="483" spans="1:5" s="63" customFormat="1">
      <c r="A483" s="14"/>
      <c r="B483" s="18"/>
      <c r="C483" s="50"/>
      <c r="E483" s="15"/>
    </row>
    <row r="484" spans="1:5" s="63" customFormat="1">
      <c r="A484" s="14"/>
      <c r="B484" s="18"/>
      <c r="C484" s="50"/>
      <c r="E484" s="15"/>
    </row>
    <row r="485" spans="1:5" s="63" customFormat="1">
      <c r="A485" s="14"/>
      <c r="B485" s="19"/>
      <c r="C485" s="50"/>
      <c r="E485" s="15"/>
    </row>
    <row r="486" spans="1:5" s="63" customFormat="1">
      <c r="A486" s="14"/>
      <c r="B486" s="18"/>
      <c r="C486" s="50"/>
      <c r="E486" s="15"/>
    </row>
    <row r="487" spans="1:5" s="63" customFormat="1">
      <c r="A487" s="14"/>
      <c r="B487" s="18"/>
      <c r="C487" s="50"/>
      <c r="E487" s="15"/>
    </row>
    <row r="488" spans="1:5" s="63" customFormat="1">
      <c r="A488" s="14"/>
      <c r="B488" s="18"/>
      <c r="C488" s="50"/>
      <c r="E488" s="15"/>
    </row>
    <row r="489" spans="1:5" s="63" customFormat="1">
      <c r="A489" s="14"/>
      <c r="B489" s="18"/>
      <c r="C489" s="50"/>
      <c r="E489" s="15"/>
    </row>
    <row r="490" spans="1:5" s="63" customFormat="1">
      <c r="A490" s="14"/>
      <c r="B490" s="18"/>
      <c r="C490" s="50"/>
      <c r="E490" s="15"/>
    </row>
    <row r="491" spans="1:5" s="63" customFormat="1">
      <c r="A491" s="14"/>
      <c r="B491" s="18"/>
      <c r="C491" s="50"/>
      <c r="E491" s="15"/>
    </row>
    <row r="492" spans="1:5" s="63" customFormat="1">
      <c r="A492" s="14"/>
      <c r="B492" s="18"/>
      <c r="C492" s="50"/>
      <c r="E492" s="15"/>
    </row>
    <row r="493" spans="1:5" s="63" customFormat="1">
      <c r="A493" s="14"/>
      <c r="B493" s="18"/>
      <c r="C493" s="50"/>
      <c r="E493" s="15"/>
    </row>
    <row r="494" spans="1:5" s="63" customFormat="1">
      <c r="A494" s="14"/>
      <c r="B494" s="18"/>
      <c r="C494" s="50"/>
      <c r="E494" s="15"/>
    </row>
    <row r="495" spans="1:5" s="63" customFormat="1">
      <c r="A495" s="14"/>
      <c r="B495" s="18"/>
      <c r="C495" s="50"/>
      <c r="E495" s="15"/>
    </row>
    <row r="496" spans="1:5" s="63" customFormat="1">
      <c r="A496" s="14"/>
      <c r="B496" s="18"/>
      <c r="C496" s="50"/>
      <c r="E496" s="15"/>
    </row>
    <row r="497" spans="1:5" s="63" customFormat="1">
      <c r="A497" s="14"/>
      <c r="B497" s="18"/>
      <c r="C497" s="50"/>
      <c r="E497" s="15"/>
    </row>
    <row r="498" spans="1:5" s="63" customFormat="1">
      <c r="A498" s="14"/>
      <c r="B498" s="18"/>
      <c r="C498" s="48"/>
      <c r="E498" s="15"/>
    </row>
    <row r="499" spans="1:5" s="63" customFormat="1">
      <c r="A499" s="14"/>
      <c r="B499" s="18"/>
      <c r="C499" s="50"/>
      <c r="E499" s="15"/>
    </row>
    <row r="500" spans="1:5" s="63" customFormat="1">
      <c r="A500" s="14"/>
      <c r="B500" s="18"/>
      <c r="C500" s="50"/>
      <c r="E500" s="15"/>
    </row>
    <row r="501" spans="1:5" s="63" customFormat="1">
      <c r="A501" s="14"/>
      <c r="B501" s="18"/>
      <c r="C501" s="50"/>
      <c r="E501" s="15"/>
    </row>
    <row r="502" spans="1:5" s="63" customFormat="1">
      <c r="A502" s="14"/>
      <c r="B502" s="18"/>
      <c r="C502" s="50"/>
      <c r="E502" s="15"/>
    </row>
    <row r="503" spans="1:5" s="63" customFormat="1">
      <c r="A503" s="14"/>
      <c r="B503" s="18"/>
      <c r="C503" s="50"/>
      <c r="E503" s="15"/>
    </row>
    <row r="504" spans="1:5" s="63" customFormat="1">
      <c r="A504" s="14"/>
      <c r="B504" s="19"/>
      <c r="C504" s="50"/>
      <c r="E504" s="15"/>
    </row>
    <row r="505" spans="1:5" s="63" customFormat="1">
      <c r="A505" s="14"/>
      <c r="B505" s="18"/>
      <c r="C505" s="50"/>
      <c r="E505" s="15"/>
    </row>
    <row r="506" spans="1:5" s="63" customFormat="1">
      <c r="A506" s="14"/>
      <c r="B506" s="18"/>
      <c r="C506" s="50"/>
      <c r="E506" s="15"/>
    </row>
    <row r="507" spans="1:5" s="63" customFormat="1">
      <c r="A507" s="14"/>
      <c r="B507" s="18"/>
      <c r="C507" s="50"/>
      <c r="E507" s="15"/>
    </row>
    <row r="508" spans="1:5" s="63" customFormat="1">
      <c r="A508" s="14"/>
      <c r="B508" s="18"/>
      <c r="C508" s="50"/>
      <c r="E508" s="15"/>
    </row>
    <row r="509" spans="1:5" s="63" customFormat="1">
      <c r="A509" s="14"/>
      <c r="B509" s="18"/>
      <c r="C509" s="50"/>
      <c r="E509" s="15"/>
    </row>
    <row r="510" spans="1:5" s="63" customFormat="1">
      <c r="A510" s="14"/>
      <c r="B510" s="18"/>
      <c r="C510" s="50"/>
      <c r="E510" s="15"/>
    </row>
    <row r="511" spans="1:5" s="63" customFormat="1">
      <c r="A511" s="14"/>
      <c r="B511" s="18"/>
      <c r="C511" s="50"/>
      <c r="E511" s="15"/>
    </row>
    <row r="512" spans="1:5" s="63" customFormat="1">
      <c r="A512" s="14"/>
      <c r="B512" s="20"/>
      <c r="C512" s="51"/>
      <c r="E512" s="15"/>
    </row>
    <row r="513" spans="1:5" s="63" customFormat="1">
      <c r="A513" s="14"/>
      <c r="B513" s="19"/>
      <c r="C513" s="50"/>
      <c r="E513" s="15"/>
    </row>
    <row r="514" spans="1:5" s="63" customFormat="1">
      <c r="A514" s="14"/>
      <c r="B514" s="18"/>
      <c r="C514" s="50"/>
      <c r="E514" s="15"/>
    </row>
    <row r="515" spans="1:5" s="63" customFormat="1">
      <c r="A515" s="14"/>
      <c r="B515" s="18"/>
      <c r="C515" s="50"/>
      <c r="E515" s="15"/>
    </row>
    <row r="516" spans="1:5" s="63" customFormat="1">
      <c r="A516" s="14"/>
      <c r="B516" s="18"/>
      <c r="C516" s="50"/>
      <c r="E516" s="15"/>
    </row>
    <row r="517" spans="1:5" s="63" customFormat="1">
      <c r="A517" s="14"/>
      <c r="B517" s="18"/>
      <c r="C517" s="50"/>
      <c r="E517" s="15"/>
    </row>
    <row r="518" spans="1:5" s="63" customFormat="1">
      <c r="A518" s="14"/>
      <c r="B518" s="18"/>
      <c r="C518" s="50"/>
      <c r="E518" s="15"/>
    </row>
    <row r="519" spans="1:5" s="63" customFormat="1">
      <c r="A519" s="14"/>
      <c r="B519" s="18"/>
      <c r="C519" s="50"/>
      <c r="E519" s="15"/>
    </row>
    <row r="520" spans="1:5" s="63" customFormat="1">
      <c r="A520" s="14"/>
      <c r="B520" s="18"/>
      <c r="C520" s="50"/>
      <c r="E520" s="15"/>
    </row>
    <row r="521" spans="1:5" s="63" customFormat="1">
      <c r="A521" s="14"/>
      <c r="B521" s="18"/>
      <c r="C521" s="50"/>
      <c r="E521" s="15"/>
    </row>
    <row r="522" spans="1:5" s="63" customFormat="1">
      <c r="A522" s="14"/>
      <c r="B522" s="18"/>
      <c r="C522" s="50"/>
      <c r="E522" s="15"/>
    </row>
    <row r="523" spans="1:5" s="63" customFormat="1">
      <c r="A523" s="14"/>
      <c r="B523" s="18"/>
      <c r="C523" s="50"/>
      <c r="E523" s="15"/>
    </row>
    <row r="524" spans="1:5" s="63" customFormat="1">
      <c r="A524" s="14"/>
      <c r="B524" s="18"/>
      <c r="C524" s="50"/>
      <c r="E524" s="15"/>
    </row>
    <row r="525" spans="1:5" s="63" customFormat="1">
      <c r="A525" s="14"/>
      <c r="B525" s="19"/>
      <c r="C525" s="50"/>
      <c r="E525" s="15"/>
    </row>
    <row r="526" spans="1:5" s="63" customFormat="1">
      <c r="A526" s="14"/>
      <c r="B526" s="18"/>
      <c r="C526" s="50"/>
      <c r="E526" s="15"/>
    </row>
    <row r="527" spans="1:5" s="63" customFormat="1">
      <c r="A527" s="14"/>
      <c r="B527" s="18"/>
      <c r="C527" s="50"/>
      <c r="E527" s="15"/>
    </row>
    <row r="528" spans="1:5" s="63" customFormat="1">
      <c r="A528" s="14"/>
      <c r="B528" s="18"/>
      <c r="C528" s="50"/>
      <c r="E528" s="15"/>
    </row>
    <row r="529" spans="1:5" s="63" customFormat="1">
      <c r="A529" s="14"/>
      <c r="B529" s="18"/>
      <c r="C529" s="50"/>
      <c r="E529" s="15"/>
    </row>
    <row r="530" spans="1:5" s="63" customFormat="1">
      <c r="A530" s="14"/>
      <c r="B530" s="18"/>
      <c r="C530" s="50"/>
      <c r="E530" s="15"/>
    </row>
    <row r="531" spans="1:5" s="63" customFormat="1">
      <c r="A531" s="14"/>
      <c r="B531" s="18"/>
      <c r="C531" s="50"/>
      <c r="E531" s="15"/>
    </row>
    <row r="532" spans="1:5" s="63" customFormat="1">
      <c r="A532" s="14"/>
      <c r="B532" s="18"/>
      <c r="C532" s="50"/>
      <c r="E532" s="15"/>
    </row>
    <row r="533" spans="1:5" s="63" customFormat="1">
      <c r="A533" s="14"/>
      <c r="B533" s="18"/>
      <c r="C533" s="50"/>
      <c r="E533" s="15"/>
    </row>
    <row r="534" spans="1:5" s="63" customFormat="1">
      <c r="A534" s="14"/>
      <c r="B534" s="18"/>
      <c r="C534" s="50"/>
      <c r="E534" s="15"/>
    </row>
    <row r="535" spans="1:5" s="63" customFormat="1">
      <c r="A535" s="14"/>
      <c r="B535" s="18"/>
      <c r="C535" s="50"/>
      <c r="E535" s="15"/>
    </row>
    <row r="536" spans="1:5" s="63" customFormat="1">
      <c r="A536" s="14"/>
      <c r="B536" s="18"/>
      <c r="C536" s="50"/>
      <c r="E536" s="15"/>
    </row>
    <row r="537" spans="1:5" s="63" customFormat="1">
      <c r="A537" s="14"/>
      <c r="B537" s="18"/>
      <c r="C537" s="50"/>
      <c r="E537" s="15"/>
    </row>
    <row r="538" spans="1:5" s="63" customFormat="1">
      <c r="A538" s="14"/>
      <c r="B538" s="18"/>
      <c r="C538" s="50"/>
      <c r="E538" s="15"/>
    </row>
    <row r="539" spans="1:5" s="63" customFormat="1">
      <c r="A539" s="14"/>
      <c r="B539" s="18"/>
      <c r="C539" s="50"/>
      <c r="E539" s="15"/>
    </row>
    <row r="540" spans="1:5" s="63" customFormat="1">
      <c r="A540" s="14"/>
      <c r="B540" s="18"/>
      <c r="C540" s="50"/>
      <c r="E540" s="15"/>
    </row>
    <row r="541" spans="1:5" s="63" customFormat="1">
      <c r="A541" s="14"/>
      <c r="B541" s="18"/>
      <c r="C541" s="50"/>
      <c r="E541" s="15"/>
    </row>
    <row r="542" spans="1:5" s="63" customFormat="1">
      <c r="A542" s="14"/>
      <c r="B542" s="19"/>
      <c r="C542" s="50"/>
      <c r="E542" s="15"/>
    </row>
    <row r="543" spans="1:5" s="63" customFormat="1">
      <c r="A543" s="14"/>
      <c r="B543" s="20"/>
      <c r="C543" s="51"/>
      <c r="E543" s="15"/>
    </row>
    <row r="544" spans="1:5" s="63" customFormat="1">
      <c r="A544" s="14"/>
      <c r="B544" s="18"/>
      <c r="C544" s="50"/>
      <c r="E544" s="15"/>
    </row>
    <row r="545" spans="1:5" s="63" customFormat="1">
      <c r="A545" s="14"/>
      <c r="B545" s="20"/>
      <c r="C545" s="51"/>
      <c r="E545" s="15"/>
    </row>
    <row r="546" spans="1:5" s="63" customFormat="1">
      <c r="A546" s="14"/>
      <c r="B546" s="18"/>
      <c r="C546" s="50"/>
      <c r="E546" s="15"/>
    </row>
    <row r="547" spans="1:5" s="63" customFormat="1">
      <c r="A547" s="14"/>
      <c r="B547" s="20"/>
      <c r="C547" s="51"/>
      <c r="E547" s="15"/>
    </row>
    <row r="548" spans="1:5" s="63" customFormat="1">
      <c r="A548" s="14"/>
      <c r="B548" s="18"/>
      <c r="C548" s="50"/>
      <c r="E548" s="15"/>
    </row>
    <row r="549" spans="1:5" s="63" customFormat="1">
      <c r="A549" s="14"/>
      <c r="B549" s="20"/>
      <c r="C549" s="51"/>
      <c r="E549" s="15"/>
    </row>
    <row r="550" spans="1:5" s="63" customFormat="1">
      <c r="A550" s="14"/>
      <c r="B550" s="18"/>
      <c r="C550" s="50"/>
      <c r="E550" s="15"/>
    </row>
    <row r="551" spans="1:5" s="63" customFormat="1">
      <c r="A551" s="14"/>
      <c r="B551" s="18"/>
      <c r="C551" s="50"/>
      <c r="E551" s="15"/>
    </row>
    <row r="552" spans="1:5" s="63" customFormat="1">
      <c r="A552" s="14"/>
      <c r="B552" s="18"/>
      <c r="C552" s="50"/>
      <c r="E552" s="15"/>
    </row>
    <row r="553" spans="1:5" s="63" customFormat="1">
      <c r="A553" s="14"/>
      <c r="B553" s="18"/>
      <c r="C553" s="50"/>
      <c r="E553" s="15"/>
    </row>
    <row r="554" spans="1:5" s="63" customFormat="1">
      <c r="A554" s="14"/>
      <c r="B554" s="18"/>
      <c r="C554" s="50"/>
      <c r="E554" s="15"/>
    </row>
    <row r="555" spans="1:5" s="63" customFormat="1">
      <c r="A555" s="14"/>
      <c r="B555" s="18"/>
      <c r="C555" s="46"/>
      <c r="E555" s="15"/>
    </row>
    <row r="556" spans="1:5" s="63" customFormat="1">
      <c r="A556" s="33"/>
      <c r="B556" s="21"/>
      <c r="C556" s="44"/>
      <c r="E556" s="15"/>
    </row>
    <row r="557" spans="1:5" s="63" customFormat="1">
      <c r="A557" s="34"/>
      <c r="B557" s="20"/>
      <c r="C557" s="52"/>
      <c r="E557" s="15"/>
    </row>
    <row r="558" spans="1:5" s="63" customFormat="1">
      <c r="A558" s="34"/>
      <c r="B558" s="18"/>
      <c r="C558" s="46"/>
      <c r="E558" s="15"/>
    </row>
    <row r="559" spans="1:5" s="63" customFormat="1">
      <c r="A559" s="34"/>
      <c r="B559" s="19"/>
      <c r="C559" s="46"/>
      <c r="E559" s="15"/>
    </row>
    <row r="560" spans="1:5" s="63" customFormat="1">
      <c r="A560" s="34"/>
      <c r="B560" s="20"/>
      <c r="C560" s="52"/>
      <c r="E560" s="15"/>
    </row>
    <row r="561" spans="1:5" s="63" customFormat="1">
      <c r="A561" s="34"/>
      <c r="B561" s="18"/>
      <c r="C561" s="46"/>
      <c r="E561" s="15"/>
    </row>
    <row r="562" spans="1:5" s="63" customFormat="1">
      <c r="A562" s="34"/>
      <c r="B562" s="18"/>
      <c r="C562" s="46"/>
      <c r="E562" s="15"/>
    </row>
    <row r="563" spans="1:5" s="63" customFormat="1">
      <c r="A563" s="34"/>
      <c r="B563" s="18"/>
      <c r="C563" s="46"/>
      <c r="E563" s="15"/>
    </row>
    <row r="564" spans="1:5" s="63" customFormat="1">
      <c r="A564" s="34"/>
      <c r="B564" s="20"/>
      <c r="C564" s="52"/>
      <c r="E564" s="15"/>
    </row>
    <row r="565" spans="1:5" s="63" customFormat="1">
      <c r="A565" s="34"/>
      <c r="B565" s="18"/>
      <c r="C565" s="46"/>
      <c r="E565" s="15"/>
    </row>
    <row r="566" spans="1:5" s="63" customFormat="1">
      <c r="A566" s="34"/>
      <c r="B566" s="18"/>
      <c r="C566" s="46"/>
      <c r="E566" s="15"/>
    </row>
    <row r="567" spans="1:5" s="63" customFormat="1">
      <c r="A567" s="34"/>
      <c r="B567" s="20"/>
      <c r="C567" s="52"/>
      <c r="E567" s="15"/>
    </row>
    <row r="568" spans="1:5" s="63" customFormat="1">
      <c r="A568" s="34"/>
      <c r="B568" s="18"/>
      <c r="C568" s="46"/>
      <c r="E568" s="15"/>
    </row>
    <row r="569" spans="1:5" s="63" customFormat="1">
      <c r="A569" s="34"/>
      <c r="B569" s="20"/>
      <c r="C569" s="52"/>
      <c r="E569" s="15"/>
    </row>
    <row r="570" spans="1:5" s="63" customFormat="1">
      <c r="A570" s="34"/>
      <c r="B570" s="18"/>
      <c r="C570" s="46"/>
      <c r="E570" s="15"/>
    </row>
    <row r="571" spans="1:5" s="63" customFormat="1" ht="15">
      <c r="A571" s="14"/>
      <c r="B571" s="30"/>
      <c r="C571" s="50"/>
      <c r="E571" s="15"/>
    </row>
    <row r="572" spans="1:5" s="63" customFormat="1">
      <c r="A572" s="14"/>
      <c r="B572" s="19"/>
      <c r="C572" s="52"/>
      <c r="E572" s="15"/>
    </row>
    <row r="573" spans="1:5" s="63" customFormat="1">
      <c r="A573" s="14"/>
      <c r="B573" s="20"/>
      <c r="C573" s="52"/>
      <c r="E573" s="15"/>
    </row>
    <row r="574" spans="1:5" s="63" customFormat="1">
      <c r="A574" s="14"/>
      <c r="B574" s="18"/>
      <c r="C574" s="46"/>
      <c r="E574" s="15"/>
    </row>
    <row r="575" spans="1:5" s="63" customFormat="1">
      <c r="A575" s="14"/>
      <c r="B575" s="18"/>
      <c r="C575" s="46"/>
      <c r="E575" s="15"/>
    </row>
    <row r="576" spans="1:5" s="63" customFormat="1">
      <c r="A576" s="14"/>
      <c r="B576" s="18"/>
      <c r="C576" s="46"/>
      <c r="E576" s="15"/>
    </row>
    <row r="577" spans="1:5" s="63" customFormat="1">
      <c r="A577" s="14"/>
      <c r="B577" s="18"/>
      <c r="C577" s="46"/>
      <c r="E577" s="15"/>
    </row>
    <row r="578" spans="1:5" s="63" customFormat="1">
      <c r="A578" s="14"/>
      <c r="B578" s="18"/>
      <c r="C578" s="46"/>
      <c r="E578" s="15"/>
    </row>
    <row r="579" spans="1:5" s="63" customFormat="1">
      <c r="A579" s="14"/>
      <c r="B579" s="18"/>
      <c r="C579" s="46"/>
      <c r="E579" s="15"/>
    </row>
    <row r="580" spans="1:5" s="63" customFormat="1">
      <c r="A580" s="14"/>
      <c r="B580" s="18"/>
      <c r="C580" s="46"/>
      <c r="E580" s="15"/>
    </row>
    <row r="581" spans="1:5" s="63" customFormat="1">
      <c r="A581" s="14"/>
      <c r="B581" s="18"/>
      <c r="C581" s="46"/>
      <c r="E581" s="15"/>
    </row>
    <row r="582" spans="1:5" s="63" customFormat="1">
      <c r="A582" s="14"/>
      <c r="B582" s="18"/>
      <c r="C582" s="46"/>
      <c r="E582" s="15"/>
    </row>
    <row r="583" spans="1:5" s="63" customFormat="1">
      <c r="A583" s="14"/>
      <c r="B583" s="18"/>
      <c r="C583" s="46"/>
      <c r="E583" s="15"/>
    </row>
    <row r="584" spans="1:5" s="63" customFormat="1">
      <c r="A584" s="14"/>
      <c r="B584" s="18"/>
      <c r="C584" s="46"/>
      <c r="E584" s="15"/>
    </row>
    <row r="585" spans="1:5" s="63" customFormat="1">
      <c r="A585" s="14"/>
      <c r="B585" s="18"/>
      <c r="C585" s="46"/>
      <c r="E585" s="15"/>
    </row>
    <row r="586" spans="1:5" s="63" customFormat="1">
      <c r="A586" s="14"/>
      <c r="B586" s="18"/>
      <c r="C586" s="46"/>
      <c r="E586" s="15"/>
    </row>
    <row r="587" spans="1:5" s="63" customFormat="1">
      <c r="A587" s="14"/>
      <c r="B587" s="20"/>
      <c r="C587" s="52"/>
      <c r="E587" s="15"/>
    </row>
    <row r="588" spans="1:5" s="63" customFormat="1" ht="25.5" customHeight="1">
      <c r="A588" s="14"/>
      <c r="B588" s="18"/>
      <c r="C588" s="46"/>
      <c r="E588" s="15"/>
    </row>
    <row r="589" spans="1:5" s="63" customFormat="1">
      <c r="A589" s="14"/>
      <c r="B589" s="18"/>
      <c r="C589" s="46"/>
      <c r="E589" s="15"/>
    </row>
    <row r="590" spans="1:5" s="63" customFormat="1">
      <c r="A590" s="14"/>
      <c r="B590" s="18"/>
      <c r="C590" s="46"/>
      <c r="E590" s="15"/>
    </row>
    <row r="591" spans="1:5" s="63" customFormat="1">
      <c r="A591" s="14"/>
      <c r="B591" s="18"/>
      <c r="C591" s="46"/>
      <c r="E591" s="15"/>
    </row>
    <row r="592" spans="1:5" s="63" customFormat="1">
      <c r="A592" s="14"/>
      <c r="B592" s="18"/>
      <c r="C592" s="46"/>
      <c r="E592" s="15"/>
    </row>
    <row r="593" spans="1:5" s="63" customFormat="1" ht="30.75" customHeight="1">
      <c r="A593" s="14"/>
      <c r="B593" s="18"/>
      <c r="C593" s="46"/>
      <c r="E593" s="15"/>
    </row>
    <row r="594" spans="1:5" s="63" customFormat="1">
      <c r="A594" s="14"/>
      <c r="B594" s="18"/>
      <c r="C594" s="46"/>
      <c r="E594" s="15"/>
    </row>
    <row r="595" spans="1:5" s="63" customFormat="1">
      <c r="A595" s="14"/>
      <c r="B595" s="18"/>
      <c r="C595" s="46"/>
      <c r="E595" s="15"/>
    </row>
    <row r="596" spans="1:5" s="63" customFormat="1">
      <c r="A596" s="14"/>
      <c r="B596" s="18"/>
      <c r="C596" s="46"/>
      <c r="E596" s="15"/>
    </row>
    <row r="597" spans="1:5" s="63" customFormat="1">
      <c r="A597" s="14"/>
      <c r="B597" s="18"/>
      <c r="C597" s="46"/>
      <c r="E597" s="15"/>
    </row>
    <row r="598" spans="1:5" s="63" customFormat="1">
      <c r="A598" s="14"/>
      <c r="B598" s="18"/>
      <c r="C598" s="46"/>
      <c r="E598" s="15"/>
    </row>
    <row r="599" spans="1:5" s="63" customFormat="1" ht="15" customHeight="1">
      <c r="A599" s="14"/>
      <c r="B599" s="18"/>
      <c r="C599" s="46"/>
      <c r="E599" s="15"/>
    </row>
    <row r="600" spans="1:5" s="63" customFormat="1" ht="15" customHeight="1">
      <c r="A600" s="14"/>
      <c r="B600" s="18"/>
      <c r="C600" s="46"/>
      <c r="E600" s="15"/>
    </row>
    <row r="601" spans="1:5" s="63" customFormat="1" ht="15" customHeight="1">
      <c r="A601" s="14"/>
      <c r="B601" s="18"/>
      <c r="C601" s="46"/>
      <c r="E601" s="15"/>
    </row>
    <row r="602" spans="1:5" s="63" customFormat="1" ht="15" customHeight="1">
      <c r="A602" s="14"/>
      <c r="B602" s="18"/>
      <c r="C602" s="46"/>
      <c r="E602" s="15"/>
    </row>
    <row r="603" spans="1:5" s="63" customFormat="1" ht="15" customHeight="1">
      <c r="A603" s="14"/>
      <c r="B603" s="19"/>
      <c r="C603" s="52"/>
      <c r="E603" s="15"/>
    </row>
    <row r="604" spans="1:5" s="63" customFormat="1" ht="15" customHeight="1">
      <c r="A604" s="14"/>
      <c r="B604" s="20"/>
      <c r="C604" s="52"/>
      <c r="E604" s="15"/>
    </row>
    <row r="605" spans="1:5" s="63" customFormat="1" ht="15" customHeight="1">
      <c r="A605" s="34"/>
      <c r="B605" s="18"/>
      <c r="C605" s="46"/>
      <c r="E605" s="15"/>
    </row>
    <row r="606" spans="1:5" s="63" customFormat="1" ht="15" customHeight="1">
      <c r="A606" s="14"/>
      <c r="B606" s="18"/>
      <c r="C606" s="46"/>
      <c r="E606" s="15"/>
    </row>
    <row r="607" spans="1:5" s="63" customFormat="1" ht="15" customHeight="1">
      <c r="A607" s="34"/>
      <c r="B607" s="18"/>
      <c r="C607" s="46"/>
      <c r="E607" s="15"/>
    </row>
    <row r="608" spans="1:5" s="63" customFormat="1" ht="15" customHeight="1">
      <c r="A608" s="14"/>
      <c r="B608" s="18"/>
      <c r="C608" s="46"/>
      <c r="E608" s="15"/>
    </row>
    <row r="609" spans="1:5" s="63" customFormat="1" ht="15" customHeight="1">
      <c r="A609" s="34"/>
      <c r="B609" s="18"/>
      <c r="C609" s="46"/>
      <c r="E609" s="15"/>
    </row>
    <row r="610" spans="1:5" s="63" customFormat="1" ht="15" customHeight="1">
      <c r="A610" s="14"/>
      <c r="B610" s="18"/>
      <c r="C610" s="46"/>
      <c r="E610" s="15"/>
    </row>
    <row r="611" spans="1:5" s="63" customFormat="1" ht="15" customHeight="1">
      <c r="A611" s="34"/>
      <c r="B611" s="18"/>
      <c r="C611" s="46"/>
      <c r="E611" s="15"/>
    </row>
    <row r="612" spans="1:5" s="63" customFormat="1" ht="15" customHeight="1">
      <c r="A612" s="14"/>
      <c r="B612" s="18"/>
      <c r="C612" s="46"/>
      <c r="E612" s="15"/>
    </row>
    <row r="613" spans="1:5" s="63" customFormat="1" ht="15" customHeight="1">
      <c r="A613" s="34"/>
      <c r="B613" s="18"/>
      <c r="C613" s="46"/>
      <c r="E613" s="15"/>
    </row>
    <row r="614" spans="1:5" s="63" customFormat="1" ht="15" customHeight="1">
      <c r="A614" s="14"/>
      <c r="B614" s="18"/>
      <c r="C614" s="46"/>
      <c r="E614" s="15"/>
    </row>
    <row r="615" spans="1:5" s="63" customFormat="1" ht="15" customHeight="1">
      <c r="A615" s="34"/>
      <c r="B615" s="18"/>
      <c r="C615" s="46"/>
      <c r="E615" s="15"/>
    </row>
    <row r="616" spans="1:5" s="63" customFormat="1" ht="15" customHeight="1">
      <c r="A616" s="14"/>
      <c r="B616" s="18"/>
      <c r="C616" s="46"/>
      <c r="E616" s="15"/>
    </row>
    <row r="617" spans="1:5" s="63" customFormat="1" ht="15" customHeight="1">
      <c r="A617" s="34"/>
      <c r="B617" s="18"/>
      <c r="C617" s="46"/>
      <c r="E617" s="15"/>
    </row>
    <row r="618" spans="1:5" s="63" customFormat="1" ht="15" customHeight="1">
      <c r="A618" s="14"/>
      <c r="B618" s="18"/>
      <c r="C618" s="46"/>
      <c r="E618" s="15"/>
    </row>
    <row r="619" spans="1:5" s="63" customFormat="1" ht="15" customHeight="1">
      <c r="A619" s="34"/>
      <c r="B619" s="18"/>
      <c r="C619" s="46"/>
      <c r="E619" s="15"/>
    </row>
    <row r="620" spans="1:5" s="63" customFormat="1" ht="15" customHeight="1">
      <c r="A620" s="14"/>
      <c r="B620" s="18"/>
      <c r="C620" s="46"/>
      <c r="E620" s="15"/>
    </row>
    <row r="621" spans="1:5" s="63" customFormat="1" ht="15" customHeight="1">
      <c r="A621" s="34"/>
      <c r="B621" s="18"/>
      <c r="C621" s="46"/>
      <c r="E621" s="15"/>
    </row>
    <row r="622" spans="1:5" s="63" customFormat="1" ht="15" customHeight="1">
      <c r="A622" s="14"/>
      <c r="B622" s="18"/>
      <c r="C622" s="46"/>
      <c r="E622" s="15"/>
    </row>
    <row r="623" spans="1:5" s="63" customFormat="1" ht="15" customHeight="1">
      <c r="A623" s="34"/>
      <c r="B623" s="18"/>
      <c r="C623" s="46"/>
      <c r="E623" s="15"/>
    </row>
    <row r="624" spans="1:5" s="63" customFormat="1" ht="15" customHeight="1">
      <c r="A624" s="34"/>
      <c r="B624" s="20"/>
      <c r="C624" s="52"/>
      <c r="E624" s="15"/>
    </row>
    <row r="625" spans="1:5" s="63" customFormat="1" ht="15" customHeight="1">
      <c r="A625" s="34"/>
      <c r="B625" s="18"/>
      <c r="C625" s="46"/>
      <c r="E625" s="15"/>
    </row>
    <row r="626" spans="1:5" s="63" customFormat="1" ht="15" customHeight="1">
      <c r="A626" s="34"/>
      <c r="B626" s="18"/>
      <c r="C626" s="46"/>
      <c r="E626" s="15"/>
    </row>
    <row r="627" spans="1:5" s="63" customFormat="1" ht="15" customHeight="1">
      <c r="A627" s="34"/>
      <c r="B627" s="18"/>
      <c r="C627" s="46"/>
      <c r="E627" s="15"/>
    </row>
    <row r="628" spans="1:5" s="63" customFormat="1" ht="15" customHeight="1">
      <c r="A628" s="34"/>
      <c r="B628" s="18"/>
      <c r="C628" s="46"/>
      <c r="E628" s="15"/>
    </row>
    <row r="629" spans="1:5" s="63" customFormat="1" ht="15" customHeight="1">
      <c r="A629" s="34"/>
      <c r="B629" s="18"/>
      <c r="C629" s="46"/>
      <c r="E629" s="15"/>
    </row>
    <row r="630" spans="1:5" s="63" customFormat="1" ht="15" customHeight="1">
      <c r="A630" s="34"/>
      <c r="B630" s="18"/>
      <c r="C630" s="46"/>
      <c r="E630" s="15"/>
    </row>
    <row r="631" spans="1:5" s="63" customFormat="1" ht="15" customHeight="1">
      <c r="A631" s="14"/>
      <c r="B631" s="35"/>
      <c r="C631" s="45"/>
      <c r="E631" s="15"/>
    </row>
    <row r="632" spans="1:5" s="63" customFormat="1" ht="15" customHeight="1">
      <c r="C632" s="53"/>
    </row>
    <row r="633" spans="1:5" s="63" customFormat="1" ht="15" customHeight="1">
      <c r="C633" s="53"/>
    </row>
    <row r="634" spans="1:5" s="63" customFormat="1" ht="15" customHeight="1">
      <c r="C634" s="53"/>
    </row>
    <row r="635" spans="1:5" s="63" customFormat="1" ht="15" customHeight="1">
      <c r="C635" s="53"/>
    </row>
    <row r="636" spans="1:5" s="63" customFormat="1" ht="15" customHeight="1">
      <c r="C636" s="53"/>
    </row>
    <row r="637" spans="1:5" s="63" customFormat="1" ht="15" customHeight="1">
      <c r="C637" s="53"/>
    </row>
    <row r="638" spans="1:5" s="63" customFormat="1" ht="15" customHeight="1">
      <c r="C638" s="53"/>
    </row>
    <row r="639" spans="1:5" s="63" customFormat="1" ht="15" customHeight="1">
      <c r="C639" s="53"/>
    </row>
    <row r="640" spans="1:5" s="63" customFormat="1" ht="15" customHeight="1">
      <c r="C640" s="53"/>
    </row>
    <row r="641" spans="3:3" s="63" customFormat="1" ht="15" customHeight="1">
      <c r="C641" s="53"/>
    </row>
    <row r="642" spans="3:3" s="63" customFormat="1" ht="15" customHeight="1">
      <c r="C642" s="53"/>
    </row>
    <row r="643" spans="3:3" s="63" customFormat="1" ht="15" customHeight="1">
      <c r="C643" s="53"/>
    </row>
    <row r="644" spans="3:3" s="63" customFormat="1" ht="15" customHeight="1">
      <c r="C644" s="53"/>
    </row>
    <row r="645" spans="3:3" s="63" customFormat="1" ht="15" customHeight="1">
      <c r="C645" s="53"/>
    </row>
    <row r="646" spans="3:3" s="63" customFormat="1" ht="15" customHeight="1">
      <c r="C646" s="53"/>
    </row>
    <row r="647" spans="3:3" s="63" customFormat="1" ht="15" customHeight="1">
      <c r="C647" s="53"/>
    </row>
    <row r="648" spans="3:3" s="63" customFormat="1" ht="15" customHeight="1">
      <c r="C648" s="53"/>
    </row>
    <row r="649" spans="3:3" s="63" customFormat="1" ht="15" customHeight="1">
      <c r="C649" s="53"/>
    </row>
    <row r="650" spans="3:3" s="63" customFormat="1" ht="15" customHeight="1">
      <c r="C650" s="53"/>
    </row>
    <row r="651" spans="3:3" s="63" customFormat="1" ht="15" customHeight="1">
      <c r="C651" s="53"/>
    </row>
    <row r="652" spans="3:3" s="63" customFormat="1" ht="15" customHeight="1">
      <c r="C652" s="53"/>
    </row>
    <row r="653" spans="3:3" s="63" customFormat="1" ht="15" customHeight="1">
      <c r="C653" s="53"/>
    </row>
    <row r="654" spans="3:3" s="63" customFormat="1" ht="15" customHeight="1">
      <c r="C654" s="53"/>
    </row>
    <row r="655" spans="3:3" s="63" customFormat="1" ht="15" customHeight="1">
      <c r="C655" s="53"/>
    </row>
    <row r="656" spans="3:3" s="63" customFormat="1" ht="15" customHeight="1">
      <c r="C656" s="53"/>
    </row>
    <row r="657" spans="3:3" s="63" customFormat="1" ht="15" customHeight="1">
      <c r="C657" s="53"/>
    </row>
    <row r="658" spans="3:3" s="63" customFormat="1" ht="15" customHeight="1">
      <c r="C658" s="53"/>
    </row>
    <row r="659" spans="3:3" s="63" customFormat="1" ht="15" customHeight="1">
      <c r="C659" s="53"/>
    </row>
    <row r="660" spans="3:3" s="63" customFormat="1" ht="15" customHeight="1">
      <c r="C660" s="53"/>
    </row>
    <row r="661" spans="3:3" s="63" customFormat="1" ht="15" customHeight="1">
      <c r="C661" s="53"/>
    </row>
    <row r="662" spans="3:3" s="63" customFormat="1" ht="15" customHeight="1">
      <c r="C662" s="53"/>
    </row>
    <row r="663" spans="3:3" s="63" customFormat="1" ht="15" customHeight="1">
      <c r="C663" s="53"/>
    </row>
    <row r="664" spans="3:3" s="63" customFormat="1" ht="15" customHeight="1">
      <c r="C664" s="53"/>
    </row>
    <row r="665" spans="3:3" s="63" customFormat="1" ht="15" customHeight="1">
      <c r="C665" s="53"/>
    </row>
    <row r="666" spans="3:3" s="63" customFormat="1" ht="15" customHeight="1">
      <c r="C666" s="53"/>
    </row>
    <row r="667" spans="3:3" s="63" customFormat="1" ht="15" customHeight="1">
      <c r="C667" s="53"/>
    </row>
    <row r="668" spans="3:3" s="63" customFormat="1" ht="15" customHeight="1">
      <c r="C668" s="53"/>
    </row>
    <row r="669" spans="3:3" s="63" customFormat="1" ht="15" customHeight="1">
      <c r="C669" s="53"/>
    </row>
    <row r="670" spans="3:3" s="63" customFormat="1" ht="15" customHeight="1">
      <c r="C670" s="53"/>
    </row>
    <row r="671" spans="3:3" s="63" customFormat="1" ht="15" customHeight="1">
      <c r="C671" s="53"/>
    </row>
    <row r="672" spans="3:3" s="63" customFormat="1" ht="15" customHeight="1">
      <c r="C672" s="53"/>
    </row>
    <row r="673" spans="3:3" s="63" customFormat="1" ht="15" customHeight="1">
      <c r="C673" s="53"/>
    </row>
    <row r="674" spans="3:3" s="63" customFormat="1" ht="15" customHeight="1">
      <c r="C674" s="53"/>
    </row>
    <row r="675" spans="3:3" s="63" customFormat="1" ht="15" customHeight="1">
      <c r="C675" s="53"/>
    </row>
    <row r="676" spans="3:3" s="63" customFormat="1" ht="15" customHeight="1">
      <c r="C676" s="53"/>
    </row>
    <row r="677" spans="3:3" s="63" customFormat="1" ht="15" customHeight="1">
      <c r="C677" s="53"/>
    </row>
    <row r="678" spans="3:3" s="63" customFormat="1" ht="15" customHeight="1">
      <c r="C678" s="53"/>
    </row>
    <row r="679" spans="3:3" s="63" customFormat="1" ht="15" customHeight="1">
      <c r="C679" s="53"/>
    </row>
    <row r="680" spans="3:3" s="63" customFormat="1" ht="15" customHeight="1">
      <c r="C680" s="53"/>
    </row>
    <row r="681" spans="3:3" s="63" customFormat="1" ht="15" customHeight="1">
      <c r="C681" s="53"/>
    </row>
    <row r="682" spans="3:3" s="63" customFormat="1" ht="15" customHeight="1">
      <c r="C682" s="53"/>
    </row>
    <row r="683" spans="3:3" s="63" customFormat="1" ht="15" customHeight="1">
      <c r="C683" s="53"/>
    </row>
    <row r="684" spans="3:3" s="63" customFormat="1" ht="15" customHeight="1">
      <c r="C684" s="53"/>
    </row>
    <row r="685" spans="3:3" s="63" customFormat="1" ht="15" customHeight="1">
      <c r="C685" s="53"/>
    </row>
    <row r="686" spans="3:3" s="63" customFormat="1" ht="15" customHeight="1">
      <c r="C686" s="53"/>
    </row>
    <row r="687" spans="3:3" s="63" customFormat="1" ht="15" customHeight="1">
      <c r="C687" s="53"/>
    </row>
    <row r="688" spans="3:3" s="63" customFormat="1" ht="15" customHeight="1">
      <c r="C688" s="53"/>
    </row>
    <row r="689" spans="3:3" s="63" customFormat="1" ht="15" customHeight="1">
      <c r="C689" s="53"/>
    </row>
    <row r="690" spans="3:3" s="63" customFormat="1" ht="15" customHeight="1">
      <c r="C690" s="53"/>
    </row>
    <row r="691" spans="3:3" s="63" customFormat="1" ht="15" customHeight="1">
      <c r="C691" s="53"/>
    </row>
    <row r="692" spans="3:3" s="63" customFormat="1" ht="15" customHeight="1">
      <c r="C692" s="53"/>
    </row>
    <row r="693" spans="3:3" s="63" customFormat="1" ht="15" customHeight="1">
      <c r="C693" s="53"/>
    </row>
    <row r="694" spans="3:3" s="63" customFormat="1" ht="15" customHeight="1">
      <c r="C694" s="53"/>
    </row>
    <row r="695" spans="3:3" s="63" customFormat="1" ht="15" customHeight="1">
      <c r="C695" s="53"/>
    </row>
    <row r="696" spans="3:3" s="63" customFormat="1" ht="15" customHeight="1">
      <c r="C696" s="53"/>
    </row>
    <row r="697" spans="3:3" s="63" customFormat="1" ht="15" customHeight="1">
      <c r="C697" s="53"/>
    </row>
    <row r="698" spans="3:3" s="63" customFormat="1" ht="15" customHeight="1">
      <c r="C698" s="53"/>
    </row>
    <row r="699" spans="3:3" s="63" customFormat="1" ht="15" customHeight="1">
      <c r="C699" s="53"/>
    </row>
    <row r="700" spans="3:3" s="63" customFormat="1" ht="15" customHeight="1">
      <c r="C700" s="53"/>
    </row>
    <row r="701" spans="3:3" s="63" customFormat="1" ht="15" customHeight="1">
      <c r="C701" s="53"/>
    </row>
    <row r="702" spans="3:3" s="63" customFormat="1" ht="15" customHeight="1">
      <c r="C702" s="53"/>
    </row>
    <row r="703" spans="3:3" s="63" customFormat="1" ht="15" customHeight="1">
      <c r="C703" s="53"/>
    </row>
    <row r="704" spans="3:3" s="63" customFormat="1" ht="15" customHeight="1">
      <c r="C704" s="53"/>
    </row>
    <row r="705" spans="3:3" s="63" customFormat="1" ht="15" customHeight="1">
      <c r="C705" s="53"/>
    </row>
    <row r="706" spans="3:3" s="63" customFormat="1" ht="15" customHeight="1">
      <c r="C706" s="53"/>
    </row>
    <row r="707" spans="3:3" s="63" customFormat="1" ht="15" customHeight="1">
      <c r="C707" s="53"/>
    </row>
    <row r="708" spans="3:3" s="63" customFormat="1" ht="15" customHeight="1">
      <c r="C708" s="53"/>
    </row>
    <row r="709" spans="3:3" s="63" customFormat="1" ht="15" customHeight="1">
      <c r="C709" s="53"/>
    </row>
    <row r="710" spans="3:3" s="63" customFormat="1" ht="15" customHeight="1">
      <c r="C710" s="53"/>
    </row>
    <row r="711" spans="3:3" s="63" customFormat="1" ht="15" customHeight="1">
      <c r="C711" s="53"/>
    </row>
    <row r="712" spans="3:3" s="63" customFormat="1" ht="15" customHeight="1">
      <c r="C712" s="53"/>
    </row>
    <row r="713" spans="3:3" s="63" customFormat="1" ht="15" customHeight="1">
      <c r="C713" s="53"/>
    </row>
    <row r="714" spans="3:3" s="63" customFormat="1" ht="15" customHeight="1">
      <c r="C714" s="53"/>
    </row>
    <row r="715" spans="3:3" s="63" customFormat="1" ht="15" customHeight="1">
      <c r="C715" s="53"/>
    </row>
    <row r="716" spans="3:3" s="63" customFormat="1" ht="15" customHeight="1">
      <c r="C716" s="53"/>
    </row>
    <row r="717" spans="3:3" s="63" customFormat="1" ht="15" customHeight="1">
      <c r="C717" s="53"/>
    </row>
    <row r="718" spans="3:3" s="63" customFormat="1">
      <c r="C718" s="53"/>
    </row>
    <row r="719" spans="3:3" s="63" customFormat="1">
      <c r="C719" s="53"/>
    </row>
    <row r="720" spans="3:3" s="63" customFormat="1">
      <c r="C720" s="53"/>
    </row>
    <row r="721" spans="3:3" s="63" customFormat="1">
      <c r="C721" s="53"/>
    </row>
    <row r="722" spans="3:3" s="63" customFormat="1">
      <c r="C722" s="53"/>
    </row>
    <row r="723" spans="3:3" s="63" customFormat="1">
      <c r="C723" s="53"/>
    </row>
    <row r="724" spans="3:3" s="63" customFormat="1">
      <c r="C724" s="53"/>
    </row>
    <row r="725" spans="3:3" s="63" customFormat="1">
      <c r="C725" s="53"/>
    </row>
    <row r="726" spans="3:3" s="63" customFormat="1">
      <c r="C726" s="53"/>
    </row>
    <row r="727" spans="3:3" s="63" customFormat="1">
      <c r="C727" s="53"/>
    </row>
    <row r="728" spans="3:3" s="63" customFormat="1">
      <c r="C728" s="53"/>
    </row>
    <row r="729" spans="3:3" s="63" customFormat="1">
      <c r="C729" s="53"/>
    </row>
    <row r="730" spans="3:3" s="63" customFormat="1">
      <c r="C730" s="53"/>
    </row>
    <row r="731" spans="3:3" s="63" customFormat="1">
      <c r="C731" s="53"/>
    </row>
    <row r="732" spans="3:3" s="63" customFormat="1">
      <c r="C732" s="53"/>
    </row>
    <row r="733" spans="3:3" s="63" customFormat="1">
      <c r="C733" s="53"/>
    </row>
    <row r="734" spans="3:3" s="63" customFormat="1">
      <c r="C734" s="53"/>
    </row>
    <row r="735" spans="3:3" s="63" customFormat="1">
      <c r="C735" s="53"/>
    </row>
    <row r="736" spans="3:3" s="63" customFormat="1">
      <c r="C736" s="53"/>
    </row>
    <row r="737" spans="3:3" s="63" customFormat="1">
      <c r="C737" s="53"/>
    </row>
    <row r="738" spans="3:3" s="63" customFormat="1">
      <c r="C738" s="53"/>
    </row>
    <row r="739" spans="3:3" s="63" customFormat="1">
      <c r="C739" s="53"/>
    </row>
    <row r="740" spans="3:3" s="63" customFormat="1">
      <c r="C740" s="53"/>
    </row>
    <row r="741" spans="3:3" s="63" customFormat="1">
      <c r="C741" s="53"/>
    </row>
    <row r="742" spans="3:3" s="63" customFormat="1">
      <c r="C742" s="53"/>
    </row>
    <row r="743" spans="3:3" s="63" customFormat="1">
      <c r="C743" s="53"/>
    </row>
    <row r="744" spans="3:3" s="63" customFormat="1">
      <c r="C744" s="53"/>
    </row>
    <row r="745" spans="3:3" s="63" customFormat="1">
      <c r="C745" s="53"/>
    </row>
    <row r="746" spans="3:3" s="63" customFormat="1">
      <c r="C746" s="53"/>
    </row>
    <row r="747" spans="3:3" s="63" customFormat="1">
      <c r="C747" s="53"/>
    </row>
    <row r="748" spans="3:3" s="63" customFormat="1">
      <c r="C748" s="53"/>
    </row>
    <row r="749" spans="3:3" s="63" customFormat="1">
      <c r="C749" s="53"/>
    </row>
    <row r="750" spans="3:3" s="63" customFormat="1">
      <c r="C750" s="53"/>
    </row>
    <row r="751" spans="3:3" s="63" customFormat="1">
      <c r="C751" s="53"/>
    </row>
    <row r="752" spans="3:3" s="63" customFormat="1">
      <c r="C752" s="53"/>
    </row>
    <row r="753" spans="3:3" s="63" customFormat="1">
      <c r="C753" s="53"/>
    </row>
    <row r="754" spans="3:3" s="63" customFormat="1">
      <c r="C754" s="53"/>
    </row>
    <row r="755" spans="3:3" s="63" customFormat="1">
      <c r="C755" s="53"/>
    </row>
    <row r="756" spans="3:3" s="63" customFormat="1">
      <c r="C756" s="53"/>
    </row>
    <row r="757" spans="3:3" s="63" customFormat="1">
      <c r="C757" s="53"/>
    </row>
    <row r="758" spans="3:3" s="63" customFormat="1">
      <c r="C758" s="53"/>
    </row>
    <row r="759" spans="3:3" s="63" customFormat="1">
      <c r="C759" s="53"/>
    </row>
    <row r="760" spans="3:3" s="63" customFormat="1">
      <c r="C760" s="53"/>
    </row>
    <row r="761" spans="3:3" s="63" customFormat="1">
      <c r="C761" s="53"/>
    </row>
    <row r="762" spans="3:3" s="63" customFormat="1">
      <c r="C762" s="53"/>
    </row>
    <row r="763" spans="3:3" s="63" customFormat="1">
      <c r="C763" s="53"/>
    </row>
    <row r="764" spans="3:3" s="63" customFormat="1">
      <c r="C764" s="53"/>
    </row>
    <row r="765" spans="3:3" s="63" customFormat="1">
      <c r="C765" s="53"/>
    </row>
    <row r="766" spans="3:3" s="63" customFormat="1">
      <c r="C766" s="53"/>
    </row>
    <row r="767" spans="3:3" s="63" customFormat="1">
      <c r="C767" s="53"/>
    </row>
    <row r="768" spans="3:3" s="63" customFormat="1">
      <c r="C768" s="53"/>
    </row>
    <row r="769" spans="3:3" s="63" customFormat="1">
      <c r="C769" s="53"/>
    </row>
    <row r="770" spans="3:3" s="63" customFormat="1">
      <c r="C770" s="53"/>
    </row>
    <row r="771" spans="3:3" s="63" customFormat="1">
      <c r="C771" s="53"/>
    </row>
    <row r="772" spans="3:3" s="63" customFormat="1">
      <c r="C772" s="53"/>
    </row>
    <row r="773" spans="3:3" s="63" customFormat="1">
      <c r="C773" s="53"/>
    </row>
    <row r="774" spans="3:3" s="63" customFormat="1">
      <c r="C774" s="53"/>
    </row>
    <row r="775" spans="3:3" s="63" customFormat="1">
      <c r="C775" s="53"/>
    </row>
    <row r="776" spans="3:3" s="63" customFormat="1">
      <c r="C776" s="53"/>
    </row>
    <row r="777" spans="3:3" s="63" customFormat="1">
      <c r="C777" s="53"/>
    </row>
    <row r="778" spans="3:3" s="63" customFormat="1">
      <c r="C778" s="53"/>
    </row>
    <row r="779" spans="3:3" s="63" customFormat="1">
      <c r="C779" s="53"/>
    </row>
    <row r="780" spans="3:3" s="63" customFormat="1">
      <c r="C780" s="53"/>
    </row>
    <row r="781" spans="3:3" s="63" customFormat="1">
      <c r="C781" s="53"/>
    </row>
    <row r="782" spans="3:3" s="63" customFormat="1">
      <c r="C782" s="53"/>
    </row>
    <row r="783" spans="3:3" s="63" customFormat="1">
      <c r="C783" s="53"/>
    </row>
    <row r="784" spans="3:3" s="63" customFormat="1">
      <c r="C784" s="53"/>
    </row>
    <row r="785" spans="3:3" s="63" customFormat="1">
      <c r="C785" s="53"/>
    </row>
    <row r="786" spans="3:3" s="63" customFormat="1">
      <c r="C786" s="53"/>
    </row>
    <row r="787" spans="3:3" s="63" customFormat="1">
      <c r="C787" s="53"/>
    </row>
    <row r="788" spans="3:3" s="63" customFormat="1">
      <c r="C788" s="53"/>
    </row>
    <row r="789" spans="3:3" s="63" customFormat="1">
      <c r="C789" s="53"/>
    </row>
    <row r="790" spans="3:3" s="63" customFormat="1">
      <c r="C790" s="53"/>
    </row>
    <row r="791" spans="3:3" s="63" customFormat="1">
      <c r="C791" s="53"/>
    </row>
    <row r="792" spans="3:3" s="63" customFormat="1">
      <c r="C792" s="53"/>
    </row>
    <row r="793" spans="3:3" s="63" customFormat="1">
      <c r="C793" s="53"/>
    </row>
    <row r="794" spans="3:3" s="63" customFormat="1">
      <c r="C794" s="53"/>
    </row>
    <row r="795" spans="3:3" s="63" customFormat="1">
      <c r="C795" s="53"/>
    </row>
    <row r="796" spans="3:3" s="63" customFormat="1">
      <c r="C796" s="53"/>
    </row>
    <row r="797" spans="3:3" s="63" customFormat="1">
      <c r="C797" s="53"/>
    </row>
    <row r="798" spans="3:3" s="63" customFormat="1">
      <c r="C798" s="53"/>
    </row>
    <row r="799" spans="3:3" s="63" customFormat="1">
      <c r="C799" s="53"/>
    </row>
    <row r="800" spans="3:3" s="63" customFormat="1">
      <c r="C800" s="53"/>
    </row>
    <row r="801" spans="3:3" s="63" customFormat="1">
      <c r="C801" s="53"/>
    </row>
    <row r="802" spans="3:3" s="63" customFormat="1">
      <c r="C802" s="53"/>
    </row>
    <row r="803" spans="3:3" s="63" customFormat="1">
      <c r="C803" s="53"/>
    </row>
    <row r="804" spans="3:3" s="63" customFormat="1">
      <c r="C804" s="53"/>
    </row>
    <row r="805" spans="3:3" s="63" customFormat="1">
      <c r="C805" s="53"/>
    </row>
    <row r="806" spans="3:3" s="63" customFormat="1">
      <c r="C806" s="53"/>
    </row>
    <row r="807" spans="3:3" s="63" customFormat="1">
      <c r="C807" s="53"/>
    </row>
    <row r="808" spans="3:3" s="63" customFormat="1">
      <c r="C808" s="53"/>
    </row>
    <row r="809" spans="3:3" s="63" customFormat="1">
      <c r="C809" s="53"/>
    </row>
    <row r="810" spans="3:3" s="63" customFormat="1">
      <c r="C810" s="53"/>
    </row>
    <row r="811" spans="3:3" s="63" customFormat="1">
      <c r="C811" s="53"/>
    </row>
    <row r="812" spans="3:3" s="63" customFormat="1">
      <c r="C812" s="53"/>
    </row>
    <row r="813" spans="3:3" s="63" customFormat="1">
      <c r="C813" s="53"/>
    </row>
    <row r="814" spans="3:3" s="63" customFormat="1">
      <c r="C814" s="53"/>
    </row>
    <row r="815" spans="3:3" s="63" customFormat="1">
      <c r="C815" s="53"/>
    </row>
    <row r="816" spans="3:3" s="63" customFormat="1">
      <c r="C816" s="53"/>
    </row>
    <row r="817" spans="3:3" s="63" customFormat="1">
      <c r="C817" s="53"/>
    </row>
    <row r="818" spans="3:3" s="63" customFormat="1">
      <c r="C818" s="53"/>
    </row>
    <row r="819" spans="3:3" s="63" customFormat="1">
      <c r="C819" s="53"/>
    </row>
    <row r="820" spans="3:3" s="63" customFormat="1">
      <c r="C820" s="53"/>
    </row>
    <row r="821" spans="3:3" s="63" customFormat="1">
      <c r="C821" s="53"/>
    </row>
    <row r="822" spans="3:3" s="63" customFormat="1">
      <c r="C822" s="53"/>
    </row>
    <row r="823" spans="3:3" s="63" customFormat="1">
      <c r="C823" s="53"/>
    </row>
    <row r="824" spans="3:3" s="63" customFormat="1">
      <c r="C824" s="53"/>
    </row>
    <row r="825" spans="3:3" s="63" customFormat="1">
      <c r="C825" s="53"/>
    </row>
    <row r="826" spans="3:3" s="63" customFormat="1">
      <c r="C826" s="53"/>
    </row>
    <row r="827" spans="3:3" s="63" customFormat="1">
      <c r="C827" s="53"/>
    </row>
    <row r="828" spans="3:3" s="63" customFormat="1">
      <c r="C828" s="53"/>
    </row>
    <row r="829" spans="3:3" s="63" customFormat="1">
      <c r="C829" s="53"/>
    </row>
    <row r="830" spans="3:3" s="63" customFormat="1">
      <c r="C830" s="53"/>
    </row>
    <row r="831" spans="3:3" s="63" customFormat="1">
      <c r="C831" s="53"/>
    </row>
    <row r="832" spans="3:3" s="63" customFormat="1">
      <c r="C832" s="53"/>
    </row>
    <row r="833" spans="3:3" s="63" customFormat="1">
      <c r="C833" s="53"/>
    </row>
    <row r="834" spans="3:3" s="63" customFormat="1">
      <c r="C834" s="53"/>
    </row>
    <row r="835" spans="3:3" s="63" customFormat="1">
      <c r="C835" s="53"/>
    </row>
    <row r="836" spans="3:3" s="63" customFormat="1">
      <c r="C836" s="53"/>
    </row>
    <row r="837" spans="3:3" s="63" customFormat="1">
      <c r="C837" s="53"/>
    </row>
    <row r="838" spans="3:3" s="63" customFormat="1">
      <c r="C838" s="53"/>
    </row>
    <row r="839" spans="3:3" s="63" customFormat="1">
      <c r="C839" s="53"/>
    </row>
    <row r="840" spans="3:3" s="63" customFormat="1">
      <c r="C840" s="53"/>
    </row>
    <row r="841" spans="3:3" s="63" customFormat="1">
      <c r="C841" s="53"/>
    </row>
    <row r="842" spans="3:3" s="63" customFormat="1">
      <c r="C842" s="53"/>
    </row>
    <row r="843" spans="3:3" s="63" customFormat="1">
      <c r="C843" s="53"/>
    </row>
    <row r="844" spans="3:3" s="63" customFormat="1">
      <c r="C844" s="53"/>
    </row>
    <row r="845" spans="3:3" s="63" customFormat="1">
      <c r="C845" s="53"/>
    </row>
    <row r="846" spans="3:3" s="63" customFormat="1">
      <c r="C846" s="53"/>
    </row>
    <row r="847" spans="3:3" s="63" customFormat="1">
      <c r="C847" s="53"/>
    </row>
    <row r="848" spans="3:3" s="63" customFormat="1">
      <c r="C848" s="53"/>
    </row>
    <row r="849" spans="3:3" s="63" customFormat="1">
      <c r="C849" s="53"/>
    </row>
    <row r="850" spans="3:3" s="63" customFormat="1">
      <c r="C850" s="53"/>
    </row>
    <row r="851" spans="3:3" s="63" customFormat="1">
      <c r="C851" s="53"/>
    </row>
    <row r="852" spans="3:3" s="63" customFormat="1">
      <c r="C852" s="53"/>
    </row>
    <row r="853" spans="3:3" s="63" customFormat="1">
      <c r="C853" s="53"/>
    </row>
    <row r="854" spans="3:3" s="63" customFormat="1">
      <c r="C854" s="53"/>
    </row>
    <row r="855" spans="3:3" s="63" customFormat="1">
      <c r="C855" s="53"/>
    </row>
    <row r="856" spans="3:3" s="63" customFormat="1">
      <c r="C856" s="53"/>
    </row>
    <row r="857" spans="3:3" s="63" customFormat="1">
      <c r="C857" s="53"/>
    </row>
    <row r="858" spans="3:3" s="63" customFormat="1">
      <c r="C858" s="53"/>
    </row>
    <row r="859" spans="3:3" s="63" customFormat="1">
      <c r="C859" s="53"/>
    </row>
    <row r="860" spans="3:3" s="63" customFormat="1">
      <c r="C860" s="53"/>
    </row>
    <row r="861" spans="3:3" s="63" customFormat="1">
      <c r="C861" s="53"/>
    </row>
    <row r="862" spans="3:3" s="63" customFormat="1">
      <c r="C862" s="53"/>
    </row>
    <row r="863" spans="3:3" s="63" customFormat="1">
      <c r="C863" s="53"/>
    </row>
    <row r="864" spans="3:3" s="63" customFormat="1">
      <c r="C864" s="53"/>
    </row>
    <row r="865" spans="3:3" s="63" customFormat="1">
      <c r="C865" s="53"/>
    </row>
    <row r="866" spans="3:3" s="63" customFormat="1">
      <c r="C866" s="53"/>
    </row>
    <row r="867" spans="3:3" s="63" customFormat="1">
      <c r="C867" s="53"/>
    </row>
    <row r="868" spans="3:3" s="63" customFormat="1">
      <c r="C868" s="53"/>
    </row>
    <row r="869" spans="3:3" s="63" customFormat="1">
      <c r="C869" s="53"/>
    </row>
    <row r="870" spans="3:3" s="63" customFormat="1">
      <c r="C870" s="53"/>
    </row>
    <row r="871" spans="3:3" s="63" customFormat="1">
      <c r="C871" s="53"/>
    </row>
    <row r="872" spans="3:3" s="63" customFormat="1">
      <c r="C872" s="53"/>
    </row>
    <row r="873" spans="3:3" s="63" customFormat="1">
      <c r="C873" s="53"/>
    </row>
    <row r="874" spans="3:3" s="63" customFormat="1">
      <c r="C874" s="53"/>
    </row>
    <row r="875" spans="3:3" s="63" customFormat="1">
      <c r="C875" s="53"/>
    </row>
    <row r="876" spans="3:3" s="63" customFormat="1">
      <c r="C876" s="53"/>
    </row>
    <row r="877" spans="3:3" s="63" customFormat="1">
      <c r="C877" s="53"/>
    </row>
    <row r="878" spans="3:3" s="63" customFormat="1">
      <c r="C878" s="53"/>
    </row>
    <row r="879" spans="3:3" s="63" customFormat="1">
      <c r="C879" s="53"/>
    </row>
    <row r="880" spans="3:3" s="63" customFormat="1">
      <c r="C880" s="53"/>
    </row>
    <row r="881" spans="3:3" s="63" customFormat="1">
      <c r="C881" s="53"/>
    </row>
    <row r="882" spans="3:3" s="63" customFormat="1">
      <c r="C882" s="53"/>
    </row>
    <row r="883" spans="3:3" s="63" customFormat="1">
      <c r="C883" s="53"/>
    </row>
    <row r="884" spans="3:3" s="63" customFormat="1">
      <c r="C884" s="53"/>
    </row>
    <row r="885" spans="3:3" s="63" customFormat="1">
      <c r="C885" s="53"/>
    </row>
    <row r="886" spans="3:3" s="63" customFormat="1">
      <c r="C886" s="53"/>
    </row>
    <row r="887" spans="3:3" s="63" customFormat="1">
      <c r="C887" s="53"/>
    </row>
    <row r="888" spans="3:3" s="63" customFormat="1">
      <c r="C888" s="53"/>
    </row>
    <row r="889" spans="3:3" s="63" customFormat="1">
      <c r="C889" s="53"/>
    </row>
    <row r="890" spans="3:3" s="63" customFormat="1">
      <c r="C890" s="53"/>
    </row>
    <row r="891" spans="3:3" s="63" customFormat="1">
      <c r="C891" s="53"/>
    </row>
    <row r="892" spans="3:3" s="63" customFormat="1">
      <c r="C892" s="53"/>
    </row>
    <row r="893" spans="3:3" s="63" customFormat="1">
      <c r="C893" s="53"/>
    </row>
    <row r="894" spans="3:3" s="63" customFormat="1">
      <c r="C894" s="53"/>
    </row>
    <row r="895" spans="3:3" s="63" customFormat="1">
      <c r="C895" s="53"/>
    </row>
    <row r="896" spans="3:3" s="63" customFormat="1">
      <c r="C896" s="53"/>
    </row>
    <row r="897" spans="3:3" s="63" customFormat="1">
      <c r="C897" s="53"/>
    </row>
    <row r="898" spans="3:3" s="63" customFormat="1">
      <c r="C898" s="53"/>
    </row>
    <row r="899" spans="3:3" s="63" customFormat="1">
      <c r="C899" s="53"/>
    </row>
    <row r="900" spans="3:3" s="63" customFormat="1">
      <c r="C900" s="53"/>
    </row>
    <row r="901" spans="3:3" s="63" customFormat="1">
      <c r="C901" s="53"/>
    </row>
    <row r="902" spans="3:3" s="63" customFormat="1">
      <c r="C902" s="53"/>
    </row>
    <row r="903" spans="3:3" s="63" customFormat="1">
      <c r="C903" s="53"/>
    </row>
    <row r="904" spans="3:3" s="63" customFormat="1">
      <c r="C904" s="53"/>
    </row>
    <row r="905" spans="3:3" s="63" customFormat="1">
      <c r="C905" s="53"/>
    </row>
    <row r="906" spans="3:3" s="63" customFormat="1">
      <c r="C906" s="53"/>
    </row>
  </sheetData>
  <mergeCells count="6">
    <mergeCell ref="A1:F1"/>
    <mergeCell ref="A2:F2"/>
    <mergeCell ref="A5:A6"/>
    <mergeCell ref="E4:F4"/>
    <mergeCell ref="E5:F5"/>
    <mergeCell ref="D5:D6"/>
  </mergeCells>
  <phoneticPr fontId="0" type="noConversion"/>
  <pageMargins left="0.19685039370078741" right="0" top="0.39370078740157483" bottom="0.19685039370078741" header="0.15748031496062992" footer="3.937007874015748E-2"/>
  <pageSetup paperSize="9" firstPageNumber="1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9"/>
  <sheetViews>
    <sheetView workbookViewId="0">
      <selection activeCell="E15" sqref="E15"/>
    </sheetView>
  </sheetViews>
  <sheetFormatPr defaultRowHeight="12.75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5" ht="18">
      <c r="A2" s="858" t="s">
        <v>809</v>
      </c>
      <c r="B2" s="858"/>
      <c r="C2" s="858"/>
      <c r="D2" s="858"/>
      <c r="E2" s="858"/>
    </row>
    <row r="4" spans="1:5" ht="29.25" customHeight="1">
      <c r="A4" s="908" t="s">
        <v>27</v>
      </c>
      <c r="B4" s="908"/>
      <c r="C4" s="908"/>
      <c r="D4" s="908"/>
      <c r="E4" s="908"/>
    </row>
    <row r="5" spans="1:5">
      <c r="A5" s="483" t="s">
        <v>26</v>
      </c>
      <c r="B5" s="483"/>
      <c r="C5" s="483"/>
      <c r="D5" s="483"/>
      <c r="E5" s="126"/>
    </row>
    <row r="6" spans="1:5" ht="13.5" thickBot="1">
      <c r="A6" s="126"/>
      <c r="B6" s="126"/>
      <c r="C6" s="126"/>
      <c r="D6" s="126"/>
      <c r="E6" s="203" t="s">
        <v>255</v>
      </c>
    </row>
    <row r="7" spans="1:5" ht="30" customHeight="1" thickBot="1">
      <c r="A7" s="909" t="s">
        <v>832</v>
      </c>
      <c r="B7" s="909"/>
      <c r="C7" s="915" t="s">
        <v>859</v>
      </c>
      <c r="D7" s="911" t="s">
        <v>807</v>
      </c>
      <c r="E7" s="912"/>
    </row>
    <row r="8" spans="1:5" ht="26.25" thickBot="1">
      <c r="A8" s="910"/>
      <c r="B8" s="910"/>
      <c r="C8" s="916"/>
      <c r="D8" s="305" t="s">
        <v>846</v>
      </c>
      <c r="E8" s="305" t="s">
        <v>719</v>
      </c>
    </row>
    <row r="9" spans="1:5" ht="13.5" thickBot="1">
      <c r="A9" s="306">
        <v>1</v>
      </c>
      <c r="B9" s="306">
        <v>2</v>
      </c>
      <c r="C9" s="306">
        <v>3</v>
      </c>
      <c r="D9" s="306">
        <v>4</v>
      </c>
      <c r="E9" s="306">
        <v>5</v>
      </c>
    </row>
    <row r="10" spans="1:5" ht="30" customHeight="1" thickBot="1">
      <c r="A10" s="484">
        <v>8000</v>
      </c>
      <c r="B10" s="485" t="s">
        <v>295</v>
      </c>
      <c r="C10" s="709">
        <v>25541.9</v>
      </c>
      <c r="D10" s="710">
        <f>Sheet1!E8-Sheet2!H8</f>
        <v>0</v>
      </c>
      <c r="E10" s="708">
        <v>25541.9</v>
      </c>
    </row>
    <row r="40" spans="1:3">
      <c r="A40" s="2"/>
      <c r="B40" s="57"/>
      <c r="C40" s="3"/>
    </row>
    <row r="41" spans="1:3">
      <c r="A41" s="2"/>
      <c r="B41" s="64"/>
      <c r="C41" s="3"/>
    </row>
    <row r="42" spans="1:3">
      <c r="A42" s="2"/>
      <c r="B42" s="57"/>
      <c r="C42" s="3"/>
    </row>
    <row r="43" spans="1:3">
      <c r="A43" s="2"/>
      <c r="B43" s="57"/>
      <c r="C43" s="3"/>
    </row>
    <row r="44" spans="1:3">
      <c r="A44" s="2"/>
      <c r="B44" s="57"/>
      <c r="C44" s="3"/>
    </row>
    <row r="45" spans="1:3">
      <c r="A45" s="2"/>
      <c r="B45" s="57"/>
      <c r="C45" s="3"/>
    </row>
    <row r="46" spans="1:3">
      <c r="B46" s="57"/>
      <c r="C46" s="3"/>
    </row>
    <row r="47" spans="1:3">
      <c r="B47" s="57"/>
      <c r="C47" s="3"/>
    </row>
    <row r="48" spans="1:3">
      <c r="B48" s="57"/>
      <c r="C48" s="3"/>
    </row>
    <row r="49" spans="2:3">
      <c r="B49" s="57"/>
      <c r="C49" s="3"/>
    </row>
    <row r="50" spans="2:3">
      <c r="B50" s="57"/>
      <c r="C50" s="3"/>
    </row>
    <row r="51" spans="2:3">
      <c r="B51" s="57"/>
      <c r="C51" s="3"/>
    </row>
    <row r="52" spans="2:3">
      <c r="B52" s="57"/>
      <c r="C52" s="3"/>
    </row>
    <row r="53" spans="2:3">
      <c r="B53" s="57"/>
      <c r="C53" s="3"/>
    </row>
    <row r="54" spans="2:3">
      <c r="B54" s="57"/>
      <c r="C54" s="3"/>
    </row>
    <row r="55" spans="2:3">
      <c r="B55" s="57"/>
      <c r="C55" s="3"/>
    </row>
    <row r="56" spans="2:3">
      <c r="B56" s="57"/>
      <c r="C56" s="3"/>
    </row>
    <row r="57" spans="2:3">
      <c r="B57" s="54"/>
    </row>
    <row r="58" spans="2:3">
      <c r="B58" s="54"/>
    </row>
    <row r="59" spans="2:3">
      <c r="B59" s="54"/>
    </row>
    <row r="60" spans="2:3">
      <c r="B60" s="54"/>
    </row>
    <row r="61" spans="2:3">
      <c r="B61" s="54"/>
    </row>
    <row r="62" spans="2:3">
      <c r="B62" s="54"/>
    </row>
    <row r="63" spans="2:3">
      <c r="B63" s="54"/>
    </row>
    <row r="64" spans="2:3">
      <c r="B64" s="54"/>
    </row>
    <row r="65" spans="2:2">
      <c r="B65" s="54"/>
    </row>
    <row r="66" spans="2:2">
      <c r="B66" s="54"/>
    </row>
    <row r="67" spans="2:2">
      <c r="B67" s="54"/>
    </row>
    <row r="68" spans="2:2">
      <c r="B68" s="54"/>
    </row>
    <row r="69" spans="2:2">
      <c r="B69" s="54"/>
    </row>
    <row r="70" spans="2:2">
      <c r="B70" s="54"/>
    </row>
    <row r="71" spans="2:2">
      <c r="B71" s="54"/>
    </row>
    <row r="72" spans="2:2">
      <c r="B72" s="54"/>
    </row>
    <row r="73" spans="2:2">
      <c r="B73" s="54"/>
    </row>
    <row r="74" spans="2:2">
      <c r="B74" s="54"/>
    </row>
    <row r="75" spans="2:2">
      <c r="B75" s="54"/>
    </row>
    <row r="76" spans="2:2">
      <c r="B76" s="54"/>
    </row>
    <row r="77" spans="2:2">
      <c r="B77" s="54"/>
    </row>
    <row r="78" spans="2:2">
      <c r="B78" s="54"/>
    </row>
    <row r="79" spans="2:2">
      <c r="B79" s="54"/>
    </row>
    <row r="80" spans="2:2">
      <c r="B80" s="54"/>
    </row>
    <row r="81" spans="2:2">
      <c r="B81" s="54"/>
    </row>
    <row r="82" spans="2:2">
      <c r="B82" s="54"/>
    </row>
    <row r="83" spans="2:2">
      <c r="B83" s="54"/>
    </row>
    <row r="84" spans="2:2">
      <c r="B84" s="54"/>
    </row>
    <row r="85" spans="2:2">
      <c r="B85" s="54"/>
    </row>
    <row r="86" spans="2:2">
      <c r="B86" s="54"/>
    </row>
    <row r="87" spans="2:2">
      <c r="B87" s="54"/>
    </row>
    <row r="88" spans="2:2">
      <c r="B88" s="54"/>
    </row>
    <row r="89" spans="2:2">
      <c r="B89" s="54"/>
    </row>
    <row r="90" spans="2:2">
      <c r="B90" s="54"/>
    </row>
    <row r="91" spans="2:2">
      <c r="B91" s="54"/>
    </row>
    <row r="92" spans="2:2">
      <c r="B92" s="54"/>
    </row>
    <row r="93" spans="2:2">
      <c r="B93" s="54"/>
    </row>
    <row r="94" spans="2:2">
      <c r="B94" s="54"/>
    </row>
    <row r="95" spans="2:2">
      <c r="B95" s="54"/>
    </row>
    <row r="96" spans="2:2">
      <c r="B96" s="54"/>
    </row>
    <row r="97" spans="2:2">
      <c r="B97" s="54"/>
    </row>
    <row r="98" spans="2:2">
      <c r="B98" s="54"/>
    </row>
    <row r="99" spans="2:2">
      <c r="B99" s="54"/>
    </row>
    <row r="100" spans="2:2">
      <c r="B100" s="54"/>
    </row>
    <row r="101" spans="2:2">
      <c r="B101" s="54"/>
    </row>
    <row r="102" spans="2:2">
      <c r="B102" s="54"/>
    </row>
    <row r="103" spans="2:2">
      <c r="B103" s="54"/>
    </row>
    <row r="104" spans="2:2">
      <c r="B104" s="54"/>
    </row>
    <row r="105" spans="2:2">
      <c r="B105" s="54"/>
    </row>
    <row r="106" spans="2:2">
      <c r="B106" s="54"/>
    </row>
    <row r="107" spans="2:2">
      <c r="B107" s="54"/>
    </row>
    <row r="108" spans="2:2">
      <c r="B108" s="54"/>
    </row>
    <row r="109" spans="2:2">
      <c r="B109" s="54"/>
    </row>
    <row r="110" spans="2:2">
      <c r="B110" s="54"/>
    </row>
    <row r="111" spans="2:2">
      <c r="B111" s="54"/>
    </row>
    <row r="112" spans="2:2">
      <c r="B112" s="54"/>
    </row>
    <row r="113" spans="2:2">
      <c r="B113" s="54"/>
    </row>
    <row r="114" spans="2:2">
      <c r="B114" s="54"/>
    </row>
    <row r="115" spans="2:2">
      <c r="B115" s="54"/>
    </row>
    <row r="116" spans="2:2">
      <c r="B116" s="54"/>
    </row>
    <row r="117" spans="2:2">
      <c r="B117" s="54"/>
    </row>
    <row r="118" spans="2:2">
      <c r="B118" s="54"/>
    </row>
    <row r="119" spans="2:2">
      <c r="B119" s="54"/>
    </row>
    <row r="120" spans="2:2">
      <c r="B120" s="54"/>
    </row>
    <row r="121" spans="2:2">
      <c r="B121" s="54"/>
    </row>
    <row r="122" spans="2:2">
      <c r="B122" s="54"/>
    </row>
    <row r="123" spans="2:2">
      <c r="B123" s="54"/>
    </row>
    <row r="124" spans="2:2">
      <c r="B124" s="54"/>
    </row>
    <row r="125" spans="2:2">
      <c r="B125" s="54"/>
    </row>
    <row r="126" spans="2:2">
      <c r="B126" s="54"/>
    </row>
    <row r="127" spans="2:2">
      <c r="B127" s="54"/>
    </row>
    <row r="128" spans="2:2">
      <c r="B128" s="54"/>
    </row>
    <row r="129" spans="2:2">
      <c r="B129" s="54"/>
    </row>
    <row r="130" spans="2:2">
      <c r="B130" s="54"/>
    </row>
    <row r="131" spans="2:2">
      <c r="B131" s="54"/>
    </row>
    <row r="132" spans="2:2">
      <c r="B132" s="54"/>
    </row>
    <row r="133" spans="2:2">
      <c r="B133" s="54"/>
    </row>
    <row r="134" spans="2:2">
      <c r="B134" s="54"/>
    </row>
    <row r="135" spans="2:2">
      <c r="B135" s="54"/>
    </row>
    <row r="136" spans="2:2">
      <c r="B136" s="54"/>
    </row>
    <row r="137" spans="2:2">
      <c r="B137" s="54"/>
    </row>
    <row r="138" spans="2:2">
      <c r="B138" s="54"/>
    </row>
    <row r="139" spans="2:2">
      <c r="B139" s="54"/>
    </row>
    <row r="140" spans="2:2">
      <c r="B140" s="54"/>
    </row>
    <row r="141" spans="2:2">
      <c r="B141" s="54"/>
    </row>
    <row r="142" spans="2:2">
      <c r="B142" s="54"/>
    </row>
    <row r="143" spans="2:2">
      <c r="B143" s="54"/>
    </row>
    <row r="144" spans="2:2">
      <c r="B144" s="54"/>
    </row>
    <row r="145" spans="2:2">
      <c r="B145" s="54"/>
    </row>
    <row r="146" spans="2:2">
      <c r="B146" s="54"/>
    </row>
    <row r="147" spans="2:2">
      <c r="B147" s="54"/>
    </row>
    <row r="148" spans="2:2">
      <c r="B148" s="54"/>
    </row>
    <row r="149" spans="2:2">
      <c r="B149" s="54"/>
    </row>
    <row r="150" spans="2:2">
      <c r="B150" s="54"/>
    </row>
    <row r="151" spans="2:2">
      <c r="B151" s="54"/>
    </row>
    <row r="152" spans="2:2">
      <c r="B152" s="54"/>
    </row>
    <row r="153" spans="2:2">
      <c r="B153" s="54"/>
    </row>
    <row r="154" spans="2:2">
      <c r="B154" s="54"/>
    </row>
    <row r="155" spans="2:2">
      <c r="B155" s="54"/>
    </row>
    <row r="156" spans="2:2">
      <c r="B156" s="54"/>
    </row>
    <row r="157" spans="2:2">
      <c r="B157" s="54"/>
    </row>
    <row r="158" spans="2:2">
      <c r="B158" s="54"/>
    </row>
    <row r="159" spans="2:2">
      <c r="B159" s="54"/>
    </row>
    <row r="160" spans="2:2">
      <c r="B160" s="54"/>
    </row>
    <row r="161" spans="2:2">
      <c r="B161" s="54"/>
    </row>
    <row r="162" spans="2:2">
      <c r="B162" s="54"/>
    </row>
    <row r="163" spans="2:2">
      <c r="B163" s="54"/>
    </row>
    <row r="164" spans="2:2">
      <c r="B164" s="54"/>
    </row>
    <row r="165" spans="2:2">
      <c r="B165" s="54"/>
    </row>
    <row r="166" spans="2:2">
      <c r="B166" s="54"/>
    </row>
    <row r="167" spans="2:2">
      <c r="B167" s="54"/>
    </row>
    <row r="168" spans="2:2">
      <c r="B168" s="54"/>
    </row>
    <row r="169" spans="2:2">
      <c r="B169" s="54"/>
    </row>
    <row r="170" spans="2:2">
      <c r="B170" s="54"/>
    </row>
    <row r="171" spans="2:2">
      <c r="B171" s="54"/>
    </row>
    <row r="172" spans="2:2">
      <c r="B172" s="54"/>
    </row>
    <row r="173" spans="2:2">
      <c r="B173" s="54"/>
    </row>
    <row r="174" spans="2:2">
      <c r="B174" s="54"/>
    </row>
    <row r="175" spans="2:2">
      <c r="B175" s="54"/>
    </row>
    <row r="176" spans="2:2">
      <c r="B176" s="54"/>
    </row>
    <row r="177" spans="2:2">
      <c r="B177" s="54"/>
    </row>
    <row r="178" spans="2:2">
      <c r="B178" s="54"/>
    </row>
    <row r="179" spans="2:2">
      <c r="B179" s="54"/>
    </row>
    <row r="180" spans="2:2">
      <c r="B180" s="54"/>
    </row>
    <row r="181" spans="2:2">
      <c r="B181" s="54"/>
    </row>
    <row r="182" spans="2:2">
      <c r="B182" s="54"/>
    </row>
    <row r="183" spans="2:2">
      <c r="B183" s="54"/>
    </row>
    <row r="184" spans="2:2">
      <c r="B184" s="54"/>
    </row>
    <row r="185" spans="2:2">
      <c r="B185" s="54"/>
    </row>
    <row r="186" spans="2:2">
      <c r="B186" s="54"/>
    </row>
    <row r="187" spans="2:2">
      <c r="B187" s="54"/>
    </row>
    <row r="188" spans="2:2">
      <c r="B188" s="54"/>
    </row>
    <row r="189" spans="2:2">
      <c r="B189" s="54"/>
    </row>
    <row r="190" spans="2:2">
      <c r="B190" s="54"/>
    </row>
    <row r="191" spans="2:2">
      <c r="B191" s="54"/>
    </row>
    <row r="192" spans="2:2">
      <c r="B192" s="54"/>
    </row>
    <row r="193" spans="2:2">
      <c r="B193" s="54"/>
    </row>
    <row r="194" spans="2:2">
      <c r="B194" s="54"/>
    </row>
    <row r="195" spans="2:2">
      <c r="B195" s="54"/>
    </row>
    <row r="196" spans="2:2">
      <c r="B196" s="54"/>
    </row>
    <row r="197" spans="2:2">
      <c r="B197" s="54"/>
    </row>
    <row r="198" spans="2:2">
      <c r="B198" s="54"/>
    </row>
    <row r="199" spans="2:2">
      <c r="B199" s="54"/>
    </row>
    <row r="200" spans="2:2">
      <c r="B200" s="54"/>
    </row>
    <row r="201" spans="2:2">
      <c r="B201" s="54"/>
    </row>
    <row r="202" spans="2:2">
      <c r="B202" s="54"/>
    </row>
    <row r="203" spans="2:2">
      <c r="B203" s="54"/>
    </row>
    <row r="204" spans="2:2">
      <c r="B204" s="54"/>
    </row>
    <row r="205" spans="2:2">
      <c r="B205" s="54"/>
    </row>
    <row r="206" spans="2:2">
      <c r="B206" s="54"/>
    </row>
    <row r="207" spans="2:2">
      <c r="B207" s="54"/>
    </row>
    <row r="208" spans="2:2">
      <c r="B208" s="54"/>
    </row>
    <row r="209" spans="2:2">
      <c r="B209" s="54"/>
    </row>
    <row r="210" spans="2:2">
      <c r="B210" s="54"/>
    </row>
    <row r="211" spans="2:2">
      <c r="B211" s="54"/>
    </row>
    <row r="212" spans="2:2">
      <c r="B212" s="54"/>
    </row>
    <row r="213" spans="2:2">
      <c r="B213" s="54"/>
    </row>
    <row r="214" spans="2:2">
      <c r="B214" s="54"/>
    </row>
    <row r="215" spans="2:2">
      <c r="B215" s="54"/>
    </row>
    <row r="216" spans="2:2">
      <c r="B216" s="54"/>
    </row>
    <row r="217" spans="2:2">
      <c r="B217" s="54"/>
    </row>
    <row r="218" spans="2:2">
      <c r="B218" s="54"/>
    </row>
    <row r="219" spans="2:2">
      <c r="B219" s="54"/>
    </row>
  </sheetData>
  <mergeCells count="6">
    <mergeCell ref="A2:E2"/>
    <mergeCell ref="A4:E4"/>
    <mergeCell ref="B7:B8"/>
    <mergeCell ref="A7:A8"/>
    <mergeCell ref="C7:C8"/>
    <mergeCell ref="D7:E7"/>
  </mergeCells>
  <phoneticPr fontId="0" type="noConversion"/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0"/>
  <sheetViews>
    <sheetView topLeftCell="A67" workbookViewId="0">
      <selection activeCell="H12" sqref="H12"/>
    </sheetView>
  </sheetViews>
  <sheetFormatPr defaultRowHeight="12.75"/>
  <cols>
    <col min="1" max="1" width="5.85546875" style="126" customWidth="1"/>
    <col min="2" max="2" width="54.28515625" style="126" customWidth="1"/>
    <col min="3" max="3" width="6" style="126" customWidth="1"/>
    <col min="4" max="4" width="11.42578125" style="126" customWidth="1"/>
    <col min="5" max="5" width="10.140625" style="126" customWidth="1"/>
    <col min="6" max="6" width="10" style="126" customWidth="1"/>
    <col min="7" max="16384" width="9.140625" style="126"/>
  </cols>
  <sheetData>
    <row r="1" spans="1:6" ht="18">
      <c r="A1" s="858" t="s">
        <v>122</v>
      </c>
      <c r="B1" s="858"/>
      <c r="C1" s="858"/>
      <c r="D1" s="858"/>
      <c r="E1" s="858"/>
      <c r="F1" s="858"/>
    </row>
    <row r="2" spans="1:6" ht="15.75">
      <c r="B2" s="486"/>
    </row>
    <row r="3" spans="1:6" ht="30" customHeight="1">
      <c r="A3" s="908" t="s">
        <v>773</v>
      </c>
      <c r="B3" s="908"/>
      <c r="C3" s="908"/>
      <c r="D3" s="908"/>
      <c r="E3" s="908"/>
      <c r="F3" s="908"/>
    </row>
    <row r="4" spans="1:6" ht="14.25" customHeight="1">
      <c r="A4" s="483" t="s">
        <v>132</v>
      </c>
    </row>
    <row r="5" spans="1:6" ht="14.25" customHeight="1" thickBot="1">
      <c r="E5" s="203" t="s">
        <v>20</v>
      </c>
    </row>
    <row r="6" spans="1:6" ht="51.75" thickBot="1">
      <c r="A6" s="487" t="s">
        <v>739</v>
      </c>
      <c r="B6" s="488" t="s">
        <v>740</v>
      </c>
      <c r="C6" s="489"/>
      <c r="D6" s="913" t="s">
        <v>25</v>
      </c>
      <c r="E6" s="490" t="s">
        <v>124</v>
      </c>
      <c r="F6" s="491"/>
    </row>
    <row r="7" spans="1:6" ht="26.25" thickBot="1">
      <c r="A7" s="492"/>
      <c r="B7" s="303" t="s">
        <v>741</v>
      </c>
      <c r="C7" s="304" t="s">
        <v>742</v>
      </c>
      <c r="D7" s="914"/>
      <c r="E7" s="305" t="s">
        <v>16</v>
      </c>
      <c r="F7" s="305" t="s">
        <v>17</v>
      </c>
    </row>
    <row r="8" spans="1:6" ht="13.5" thickBot="1">
      <c r="A8" s="306">
        <v>1</v>
      </c>
      <c r="B8" s="306">
        <v>2</v>
      </c>
      <c r="C8" s="306" t="s">
        <v>743</v>
      </c>
      <c r="D8" s="493">
        <v>4</v>
      </c>
      <c r="E8" s="493">
        <v>5</v>
      </c>
      <c r="F8" s="493">
        <v>6</v>
      </c>
    </row>
    <row r="9" spans="1:6" s="483" customFormat="1" ht="24.75" thickBot="1">
      <c r="A9" s="494">
        <v>8010</v>
      </c>
      <c r="B9" s="495" t="s">
        <v>934</v>
      </c>
      <c r="C9" s="496"/>
      <c r="D9" s="92">
        <v>25541.9</v>
      </c>
      <c r="E9" s="107">
        <f>-Sheet4!D10</f>
        <v>0</v>
      </c>
      <c r="F9" s="108">
        <v>25541.9</v>
      </c>
    </row>
    <row r="10" spans="1:6" s="483" customFormat="1" ht="13.5" thickBot="1">
      <c r="A10" s="497"/>
      <c r="B10" s="498" t="s">
        <v>807</v>
      </c>
      <c r="C10" s="499"/>
      <c r="D10" s="500"/>
      <c r="E10" s="501"/>
      <c r="F10" s="502"/>
    </row>
    <row r="11" spans="1:6" ht="24.75" thickBot="1">
      <c r="A11" s="494">
        <v>8100</v>
      </c>
      <c r="B11" s="495" t="s">
        <v>935</v>
      </c>
      <c r="C11" s="503"/>
      <c r="D11" s="91">
        <f>E11+F11</f>
        <v>25541.9</v>
      </c>
      <c r="E11" s="96">
        <f>E13+E41</f>
        <v>0</v>
      </c>
      <c r="F11" s="109">
        <f>F13+F41</f>
        <v>25541.9</v>
      </c>
    </row>
    <row r="12" spans="1:6">
      <c r="A12" s="504"/>
      <c r="B12" s="505" t="s">
        <v>807</v>
      </c>
      <c r="C12" s="506"/>
      <c r="D12" s="334"/>
      <c r="E12" s="335"/>
      <c r="F12" s="396"/>
    </row>
    <row r="13" spans="1:6" ht="24" customHeight="1">
      <c r="A13" s="507">
        <v>8110</v>
      </c>
      <c r="B13" s="508" t="s">
        <v>936</v>
      </c>
      <c r="C13" s="509"/>
      <c r="D13" s="68">
        <f>E13+F13</f>
        <v>0</v>
      </c>
      <c r="E13" s="67">
        <f>E19</f>
        <v>0</v>
      </c>
      <c r="F13" s="69">
        <f>F15+F19</f>
        <v>0</v>
      </c>
    </row>
    <row r="14" spans="1:6">
      <c r="A14" s="507"/>
      <c r="B14" s="510" t="s">
        <v>807</v>
      </c>
      <c r="C14" s="509"/>
      <c r="D14" s="511"/>
      <c r="E14" s="129"/>
      <c r="F14" s="512"/>
    </row>
    <row r="15" spans="1:6" ht="33" customHeight="1">
      <c r="A15" s="507">
        <v>8111</v>
      </c>
      <c r="B15" s="513" t="s">
        <v>817</v>
      </c>
      <c r="C15" s="509"/>
      <c r="D15" s="68">
        <f>F15</f>
        <v>0</v>
      </c>
      <c r="E15" s="514" t="s">
        <v>42</v>
      </c>
      <c r="F15" s="69">
        <f>F17+F18</f>
        <v>0</v>
      </c>
    </row>
    <row r="16" spans="1:6">
      <c r="A16" s="507"/>
      <c r="B16" s="515" t="s">
        <v>827</v>
      </c>
      <c r="C16" s="509"/>
      <c r="D16" s="379"/>
      <c r="E16" s="514"/>
      <c r="F16" s="516"/>
    </row>
    <row r="17" spans="1:6">
      <c r="A17" s="507">
        <v>8112</v>
      </c>
      <c r="B17" s="517" t="s">
        <v>816</v>
      </c>
      <c r="C17" s="518" t="s">
        <v>850</v>
      </c>
      <c r="D17" s="68">
        <f>F17</f>
        <v>0</v>
      </c>
      <c r="E17" s="514" t="s">
        <v>42</v>
      </c>
      <c r="F17" s="427"/>
    </row>
    <row r="18" spans="1:6">
      <c r="A18" s="507">
        <v>8113</v>
      </c>
      <c r="B18" s="517" t="s">
        <v>810</v>
      </c>
      <c r="C18" s="518" t="s">
        <v>851</v>
      </c>
      <c r="D18" s="68">
        <f>F18</f>
        <v>0</v>
      </c>
      <c r="E18" s="514" t="s">
        <v>42</v>
      </c>
      <c r="F18" s="468"/>
    </row>
    <row r="19" spans="1:6" ht="34.5" customHeight="1">
      <c r="A19" s="507">
        <v>8120</v>
      </c>
      <c r="B19" s="513" t="s">
        <v>937</v>
      </c>
      <c r="C19" s="518"/>
      <c r="D19" s="68">
        <f>E19+F19</f>
        <v>0</v>
      </c>
      <c r="E19" s="67">
        <f>E31</f>
        <v>0</v>
      </c>
      <c r="F19" s="69">
        <f>F21+F31</f>
        <v>0</v>
      </c>
    </row>
    <row r="20" spans="1:6">
      <c r="A20" s="507"/>
      <c r="B20" s="515" t="s">
        <v>807</v>
      </c>
      <c r="C20" s="518"/>
      <c r="D20" s="379"/>
      <c r="E20" s="519"/>
      <c r="F20" s="516"/>
    </row>
    <row r="21" spans="1:6">
      <c r="A21" s="507">
        <v>8121</v>
      </c>
      <c r="B21" s="513" t="s">
        <v>844</v>
      </c>
      <c r="C21" s="518"/>
      <c r="D21" s="520">
        <f>F21</f>
        <v>0</v>
      </c>
      <c r="E21" s="514" t="s">
        <v>42</v>
      </c>
      <c r="F21" s="521">
        <f>F23+F27</f>
        <v>0</v>
      </c>
    </row>
    <row r="22" spans="1:6">
      <c r="A22" s="507"/>
      <c r="B22" s="515" t="s">
        <v>827</v>
      </c>
      <c r="C22" s="518"/>
      <c r="D22" s="379"/>
      <c r="E22" s="519"/>
      <c r="F22" s="516"/>
    </row>
    <row r="23" spans="1:6">
      <c r="A23" s="522">
        <v>8122</v>
      </c>
      <c r="B23" s="508" t="s">
        <v>834</v>
      </c>
      <c r="C23" s="518" t="s">
        <v>852</v>
      </c>
      <c r="D23" s="765">
        <f>F23</f>
        <v>0</v>
      </c>
      <c r="E23" s="514" t="s">
        <v>42</v>
      </c>
      <c r="F23" s="764">
        <f>F25+F26</f>
        <v>0</v>
      </c>
    </row>
    <row r="24" spans="1:6">
      <c r="A24" s="522"/>
      <c r="B24" s="523" t="s">
        <v>827</v>
      </c>
      <c r="C24" s="518"/>
      <c r="D24" s="379"/>
      <c r="E24" s="519"/>
      <c r="F24" s="516"/>
    </row>
    <row r="25" spans="1:6">
      <c r="A25" s="522">
        <v>8123</v>
      </c>
      <c r="B25" s="523" t="s">
        <v>833</v>
      </c>
      <c r="C25" s="518"/>
      <c r="D25" s="520">
        <f>F25</f>
        <v>0</v>
      </c>
      <c r="E25" s="514" t="s">
        <v>42</v>
      </c>
      <c r="F25" s="427"/>
    </row>
    <row r="26" spans="1:6">
      <c r="A26" s="522">
        <v>8124</v>
      </c>
      <c r="B26" s="523" t="s">
        <v>835</v>
      </c>
      <c r="C26" s="518"/>
      <c r="D26" s="765">
        <f>F26</f>
        <v>0</v>
      </c>
      <c r="E26" s="514" t="s">
        <v>42</v>
      </c>
      <c r="F26" s="706"/>
    </row>
    <row r="27" spans="1:6">
      <c r="A27" s="522">
        <v>8130</v>
      </c>
      <c r="B27" s="508" t="s">
        <v>836</v>
      </c>
      <c r="C27" s="518" t="s">
        <v>853</v>
      </c>
      <c r="D27" s="765">
        <f>F27</f>
        <v>0</v>
      </c>
      <c r="E27" s="514" t="s">
        <v>42</v>
      </c>
      <c r="F27" s="524">
        <f>F29+F30</f>
        <v>0</v>
      </c>
    </row>
    <row r="28" spans="1:6">
      <c r="A28" s="522"/>
      <c r="B28" s="523" t="s">
        <v>827</v>
      </c>
      <c r="C28" s="518"/>
      <c r="D28" s="520"/>
      <c r="E28" s="519"/>
      <c r="F28" s="516"/>
    </row>
    <row r="29" spans="1:6">
      <c r="A29" s="522">
        <v>8131</v>
      </c>
      <c r="B29" s="523" t="s">
        <v>840</v>
      </c>
      <c r="C29" s="518"/>
      <c r="D29" s="520">
        <f>F29</f>
        <v>0</v>
      </c>
      <c r="E29" s="514" t="s">
        <v>42</v>
      </c>
      <c r="F29" s="468"/>
    </row>
    <row r="30" spans="1:6">
      <c r="A30" s="522">
        <v>8132</v>
      </c>
      <c r="B30" s="523" t="s">
        <v>837</v>
      </c>
      <c r="C30" s="518"/>
      <c r="D30" s="765">
        <f>F30</f>
        <v>0</v>
      </c>
      <c r="E30" s="514" t="s">
        <v>42</v>
      </c>
      <c r="F30" s="456"/>
    </row>
    <row r="31" spans="1:6" s="527" customFormat="1">
      <c r="A31" s="522">
        <v>8140</v>
      </c>
      <c r="B31" s="508" t="s">
        <v>845</v>
      </c>
      <c r="C31" s="525"/>
      <c r="D31" s="520">
        <f>F31+E31</f>
        <v>0</v>
      </c>
      <c r="E31" s="526">
        <f>E33+E37</f>
        <v>0</v>
      </c>
      <c r="F31" s="521">
        <f>F33+F37</f>
        <v>0</v>
      </c>
    </row>
    <row r="32" spans="1:6" s="527" customFormat="1">
      <c r="A32" s="507"/>
      <c r="B32" s="515" t="s">
        <v>827</v>
      </c>
      <c r="C32" s="525"/>
      <c r="D32" s="528"/>
      <c r="E32" s="529"/>
      <c r="F32" s="530"/>
    </row>
    <row r="33" spans="1:9" s="527" customFormat="1" ht="10.5" customHeight="1">
      <c r="A33" s="522">
        <v>8141</v>
      </c>
      <c r="B33" s="508" t="s">
        <v>838</v>
      </c>
      <c r="C33" s="525" t="s">
        <v>852</v>
      </c>
      <c r="D33" s="520">
        <f>E33+F33</f>
        <v>0</v>
      </c>
      <c r="E33" s="526">
        <f>E35+E36</f>
        <v>0</v>
      </c>
      <c r="F33" s="521">
        <f>F36</f>
        <v>0</v>
      </c>
    </row>
    <row r="34" spans="1:9" s="527" customFormat="1" ht="13.5" thickBot="1">
      <c r="A34" s="531"/>
      <c r="B34" s="532" t="s">
        <v>827</v>
      </c>
      <c r="C34" s="533"/>
      <c r="D34" s="534"/>
      <c r="E34" s="535"/>
      <c r="F34" s="536"/>
    </row>
    <row r="35" spans="1:9" s="527" customFormat="1">
      <c r="A35" s="537">
        <v>8142</v>
      </c>
      <c r="B35" s="538" t="s">
        <v>841</v>
      </c>
      <c r="C35" s="539"/>
      <c r="D35" s="540">
        <f>E35</f>
        <v>0</v>
      </c>
      <c r="E35" s="541"/>
      <c r="F35" s="542" t="s">
        <v>42</v>
      </c>
    </row>
    <row r="36" spans="1:9" s="527" customFormat="1" ht="13.5" thickBot="1">
      <c r="A36" s="543">
        <v>8143</v>
      </c>
      <c r="B36" s="544" t="s">
        <v>842</v>
      </c>
      <c r="C36" s="545"/>
      <c r="D36" s="546">
        <f>E36+F36</f>
        <v>0</v>
      </c>
      <c r="E36" s="547"/>
      <c r="F36" s="548"/>
    </row>
    <row r="37" spans="1:9" s="527" customFormat="1" ht="13.5" customHeight="1">
      <c r="A37" s="504">
        <v>8150</v>
      </c>
      <c r="B37" s="549" t="s">
        <v>843</v>
      </c>
      <c r="C37" s="550" t="s">
        <v>853</v>
      </c>
      <c r="D37" s="551">
        <f>E37+F37</f>
        <v>0</v>
      </c>
      <c r="E37" s="552">
        <f>E39+E40</f>
        <v>0</v>
      </c>
      <c r="F37" s="553">
        <f>F40</f>
        <v>0</v>
      </c>
    </row>
    <row r="38" spans="1:9" s="527" customFormat="1">
      <c r="A38" s="522"/>
      <c r="B38" s="523" t="s">
        <v>827</v>
      </c>
      <c r="C38" s="554"/>
      <c r="D38" s="520">
        <f>E38+F38</f>
        <v>0</v>
      </c>
      <c r="E38" s="529"/>
      <c r="F38" s="530"/>
    </row>
    <row r="39" spans="1:9" s="527" customFormat="1">
      <c r="A39" s="522">
        <v>8151</v>
      </c>
      <c r="B39" s="523" t="s">
        <v>840</v>
      </c>
      <c r="C39" s="554"/>
      <c r="D39" s="520">
        <f>E39</f>
        <v>0</v>
      </c>
      <c r="E39" s="555"/>
      <c r="F39" s="556" t="s">
        <v>260</v>
      </c>
    </row>
    <row r="40" spans="1:9" s="527" customFormat="1" ht="13.5" thickBot="1">
      <c r="A40" s="531">
        <v>8152</v>
      </c>
      <c r="B40" s="532" t="s">
        <v>839</v>
      </c>
      <c r="C40" s="557"/>
      <c r="D40" s="558">
        <f>E40+F40</f>
        <v>0</v>
      </c>
      <c r="E40" s="559"/>
      <c r="F40" s="560"/>
    </row>
    <row r="41" spans="1:9" s="527" customFormat="1" ht="37.5" customHeight="1" thickBot="1">
      <c r="A41" s="494">
        <v>8160</v>
      </c>
      <c r="B41" s="561" t="s">
        <v>938</v>
      </c>
      <c r="C41" s="562"/>
      <c r="D41" s="563">
        <f>E41+F41</f>
        <v>25541.9</v>
      </c>
      <c r="E41" s="564">
        <f>E48+E52+E63+E64</f>
        <v>0</v>
      </c>
      <c r="F41" s="565">
        <f>F43+F48+F52+F63+F64</f>
        <v>25541.9</v>
      </c>
    </row>
    <row r="42" spans="1:9" s="527" customFormat="1" ht="13.5" thickBot="1">
      <c r="A42" s="497"/>
      <c r="B42" s="566" t="s">
        <v>807</v>
      </c>
      <c r="C42" s="567"/>
      <c r="D42" s="568"/>
      <c r="E42" s="569"/>
      <c r="F42" s="570"/>
    </row>
    <row r="43" spans="1:9" s="483" customFormat="1" ht="14.25" customHeight="1" thickBot="1">
      <c r="A43" s="494">
        <v>8161</v>
      </c>
      <c r="B43" s="571" t="s">
        <v>815</v>
      </c>
      <c r="C43" s="562"/>
      <c r="D43" s="572">
        <f>F43</f>
        <v>0</v>
      </c>
      <c r="E43" s="573" t="s">
        <v>42</v>
      </c>
      <c r="F43" s="574">
        <f>F45+F46+F47</f>
        <v>0</v>
      </c>
    </row>
    <row r="44" spans="1:9" s="483" customFormat="1">
      <c r="A44" s="504"/>
      <c r="B44" s="575" t="s">
        <v>827</v>
      </c>
      <c r="C44" s="550"/>
      <c r="D44" s="576"/>
      <c r="E44" s="577"/>
      <c r="F44" s="578"/>
    </row>
    <row r="45" spans="1:9" ht="27" customHeight="1" thickBot="1">
      <c r="A45" s="522">
        <v>8162</v>
      </c>
      <c r="B45" s="523" t="s">
        <v>804</v>
      </c>
      <c r="C45" s="554" t="s">
        <v>854</v>
      </c>
      <c r="D45" s="579">
        <f>F45</f>
        <v>0</v>
      </c>
      <c r="E45" s="519" t="s">
        <v>42</v>
      </c>
      <c r="F45" s="427"/>
    </row>
    <row r="46" spans="1:9" s="483" customFormat="1" ht="71.25" customHeight="1" thickBot="1">
      <c r="A46" s="580">
        <v>8163</v>
      </c>
      <c r="B46" s="523" t="s">
        <v>803</v>
      </c>
      <c r="C46" s="554" t="s">
        <v>854</v>
      </c>
      <c r="D46" s="579">
        <f>F46</f>
        <v>0</v>
      </c>
      <c r="E46" s="581" t="s">
        <v>42</v>
      </c>
      <c r="F46" s="582"/>
    </row>
    <row r="47" spans="1:9" ht="14.25" customHeight="1" thickBot="1">
      <c r="A47" s="531">
        <v>8164</v>
      </c>
      <c r="B47" s="532" t="s">
        <v>805</v>
      </c>
      <c r="C47" s="557" t="s">
        <v>855</v>
      </c>
      <c r="D47" s="583">
        <f>F47</f>
        <v>0</v>
      </c>
      <c r="E47" s="584" t="s">
        <v>42</v>
      </c>
      <c r="F47" s="461"/>
    </row>
    <row r="48" spans="1:9" s="483" customFormat="1" ht="13.5" thickBot="1">
      <c r="A48" s="494">
        <v>8170</v>
      </c>
      <c r="B48" s="571" t="s">
        <v>814</v>
      </c>
      <c r="C48" s="562"/>
      <c r="D48" s="572">
        <f>E48+F48</f>
        <v>0</v>
      </c>
      <c r="E48" s="585">
        <f>E50+E51</f>
        <v>0</v>
      </c>
      <c r="F48" s="574">
        <f>F50+F51</f>
        <v>0</v>
      </c>
      <c r="I48" s="483" t="s">
        <v>132</v>
      </c>
    </row>
    <row r="49" spans="1:8" s="483" customFormat="1">
      <c r="A49" s="504"/>
      <c r="B49" s="575" t="s">
        <v>827</v>
      </c>
      <c r="C49" s="550"/>
      <c r="D49" s="586"/>
      <c r="E49" s="577"/>
      <c r="F49" s="587"/>
    </row>
    <row r="50" spans="1:8" ht="24">
      <c r="A50" s="522">
        <v>8171</v>
      </c>
      <c r="B50" s="523" t="s">
        <v>812</v>
      </c>
      <c r="C50" s="554" t="s">
        <v>856</v>
      </c>
      <c r="D50" s="579">
        <f>E50+F50</f>
        <v>0</v>
      </c>
      <c r="E50" s="588"/>
      <c r="F50" s="427"/>
    </row>
    <row r="51" spans="1:8" ht="13.5" thickBot="1">
      <c r="A51" s="531">
        <v>8172</v>
      </c>
      <c r="B51" s="589" t="s">
        <v>813</v>
      </c>
      <c r="C51" s="557" t="s">
        <v>857</v>
      </c>
      <c r="D51" s="583">
        <f>E51+F51</f>
        <v>0</v>
      </c>
      <c r="E51" s="590"/>
      <c r="F51" s="461"/>
    </row>
    <row r="52" spans="1:8" s="483" customFormat="1" ht="24.75" thickBot="1">
      <c r="A52" s="591">
        <v>8190</v>
      </c>
      <c r="B52" s="592" t="s">
        <v>723</v>
      </c>
      <c r="C52" s="593"/>
      <c r="D52" s="594">
        <v>25541.9</v>
      </c>
      <c r="E52" s="595">
        <f>E56</f>
        <v>0</v>
      </c>
      <c r="F52" s="596">
        <v>25541.9</v>
      </c>
    </row>
    <row r="53" spans="1:8" s="483" customFormat="1">
      <c r="A53" s="597"/>
      <c r="B53" s="575" t="s">
        <v>811</v>
      </c>
      <c r="C53" s="598"/>
      <c r="D53" s="576"/>
      <c r="E53" s="599"/>
      <c r="F53" s="578"/>
    </row>
    <row r="54" spans="1:8" ht="24">
      <c r="A54" s="600">
        <v>8191</v>
      </c>
      <c r="B54" s="601" t="s">
        <v>770</v>
      </c>
      <c r="C54" s="602">
        <v>9320</v>
      </c>
      <c r="D54" s="475">
        <v>25115.200000000001</v>
      </c>
      <c r="E54" s="475"/>
      <c r="F54" s="604" t="s">
        <v>260</v>
      </c>
    </row>
    <row r="55" spans="1:8">
      <c r="A55" s="605"/>
      <c r="B55" s="515" t="s">
        <v>808</v>
      </c>
      <c r="C55" s="606"/>
      <c r="D55" s="379"/>
      <c r="E55" s="130"/>
      <c r="F55" s="516"/>
    </row>
    <row r="56" spans="1:8" ht="35.25" customHeight="1">
      <c r="A56" s="605">
        <v>8192</v>
      </c>
      <c r="B56" s="523" t="s">
        <v>806</v>
      </c>
      <c r="C56" s="606"/>
      <c r="D56" s="607">
        <f>E56</f>
        <v>0</v>
      </c>
      <c r="E56" s="711"/>
      <c r="F56" s="608" t="s">
        <v>42</v>
      </c>
      <c r="G56" s="758"/>
    </row>
    <row r="57" spans="1:8" ht="24">
      <c r="A57" s="605">
        <v>8193</v>
      </c>
      <c r="B57" s="523" t="s">
        <v>724</v>
      </c>
      <c r="C57" s="606"/>
      <c r="D57" s="607">
        <f>E57</f>
        <v>25115.200000000001</v>
      </c>
      <c r="E57" s="475">
        <v>25115.200000000001</v>
      </c>
      <c r="F57" s="608" t="s">
        <v>260</v>
      </c>
    </row>
    <row r="58" spans="1:8" ht="24">
      <c r="A58" s="609">
        <v>8194</v>
      </c>
      <c r="B58" s="610" t="s">
        <v>725</v>
      </c>
      <c r="C58" s="611">
        <v>9330</v>
      </c>
      <c r="D58" s="603">
        <v>426.7</v>
      </c>
      <c r="E58" s="612" t="s">
        <v>42</v>
      </c>
      <c r="F58" s="615">
        <v>426.7</v>
      </c>
    </row>
    <row r="59" spans="1:8">
      <c r="A59" s="605"/>
      <c r="B59" s="515" t="s">
        <v>808</v>
      </c>
      <c r="C59" s="613"/>
      <c r="D59" s="607"/>
      <c r="E59" s="614"/>
      <c r="F59" s="615"/>
    </row>
    <row r="60" spans="1:8" ht="24">
      <c r="A60" s="605">
        <v>8195</v>
      </c>
      <c r="B60" s="523" t="s">
        <v>771</v>
      </c>
      <c r="C60" s="613"/>
      <c r="D60" s="607">
        <f>F60</f>
        <v>0</v>
      </c>
      <c r="E60" s="614" t="s">
        <v>42</v>
      </c>
      <c r="F60" s="615"/>
    </row>
    <row r="61" spans="1:8" ht="24">
      <c r="A61" s="616">
        <v>8196</v>
      </c>
      <c r="B61" s="523" t="s">
        <v>772</v>
      </c>
      <c r="C61" s="613"/>
      <c r="D61" s="607">
        <f>F61</f>
        <v>0</v>
      </c>
      <c r="E61" s="514" t="s">
        <v>42</v>
      </c>
      <c r="F61" s="615"/>
    </row>
    <row r="62" spans="1:8" ht="24">
      <c r="A62" s="605">
        <v>8197</v>
      </c>
      <c r="B62" s="617" t="s">
        <v>767</v>
      </c>
      <c r="C62" s="618"/>
      <c r="D62" s="619" t="s">
        <v>42</v>
      </c>
      <c r="E62" s="514" t="s">
        <v>42</v>
      </c>
      <c r="F62" s="608" t="s">
        <v>42</v>
      </c>
    </row>
    <row r="63" spans="1:8" ht="36">
      <c r="A63" s="605">
        <v>8198</v>
      </c>
      <c r="B63" s="620" t="s">
        <v>768</v>
      </c>
      <c r="C63" s="621"/>
      <c r="D63" s="619" t="s">
        <v>42</v>
      </c>
      <c r="E63" s="622"/>
      <c r="F63" s="468"/>
    </row>
    <row r="64" spans="1:8" ht="48">
      <c r="A64" s="605">
        <v>8199</v>
      </c>
      <c r="B64" s="623" t="s">
        <v>939</v>
      </c>
      <c r="C64" s="621"/>
      <c r="D64" s="624">
        <f>E64+F64</f>
        <v>0</v>
      </c>
      <c r="E64" s="614">
        <f>E9-E13-E48-E52-E63-E68</f>
        <v>0</v>
      </c>
      <c r="F64" s="625">
        <v>0</v>
      </c>
      <c r="H64" s="626"/>
    </row>
    <row r="65" spans="1:6" ht="24.75" thickBot="1">
      <c r="A65" s="616" t="s">
        <v>726</v>
      </c>
      <c r="B65" s="627" t="s">
        <v>769</v>
      </c>
      <c r="C65" s="618"/>
      <c r="D65" s="583">
        <f>F65</f>
        <v>0</v>
      </c>
      <c r="E65" s="628" t="s">
        <v>42</v>
      </c>
      <c r="F65" s="433"/>
    </row>
    <row r="66" spans="1:6" ht="30" customHeight="1" thickBot="1">
      <c r="A66" s="629">
        <v>8200</v>
      </c>
      <c r="B66" s="495" t="s">
        <v>940</v>
      </c>
      <c r="C66" s="593"/>
      <c r="D66" s="630">
        <f>E66+F66</f>
        <v>0</v>
      </c>
      <c r="E66" s="631">
        <f>E68</f>
        <v>0</v>
      </c>
      <c r="F66" s="632">
        <f>F68</f>
        <v>0</v>
      </c>
    </row>
    <row r="67" spans="1:6">
      <c r="A67" s="633"/>
      <c r="B67" s="505" t="s">
        <v>807</v>
      </c>
      <c r="C67" s="634"/>
      <c r="D67" s="334"/>
      <c r="E67" s="335"/>
      <c r="F67" s="396"/>
    </row>
    <row r="68" spans="1:6" ht="24">
      <c r="A68" s="507">
        <v>8210</v>
      </c>
      <c r="B68" s="635" t="s">
        <v>941</v>
      </c>
      <c r="C68" s="606"/>
      <c r="D68" s="579">
        <f>E68+F68</f>
        <v>0</v>
      </c>
      <c r="E68" s="636">
        <f>E74</f>
        <v>0</v>
      </c>
      <c r="F68" s="637">
        <f>F70+F74</f>
        <v>0</v>
      </c>
    </row>
    <row r="69" spans="1:6">
      <c r="A69" s="522"/>
      <c r="B69" s="523" t="s">
        <v>807</v>
      </c>
      <c r="C69" s="606"/>
      <c r="D69" s="379"/>
      <c r="E69" s="519"/>
      <c r="F69" s="516"/>
    </row>
    <row r="70" spans="1:6" ht="24" customHeight="1">
      <c r="A70" s="507">
        <v>8211</v>
      </c>
      <c r="B70" s="513" t="s">
        <v>817</v>
      </c>
      <c r="C70" s="606"/>
      <c r="D70" s="579">
        <f>F70</f>
        <v>0</v>
      </c>
      <c r="E70" s="514" t="s">
        <v>42</v>
      </c>
      <c r="F70" s="637">
        <f>F72+F73</f>
        <v>0</v>
      </c>
    </row>
    <row r="71" spans="1:6">
      <c r="A71" s="507"/>
      <c r="B71" s="515" t="s">
        <v>808</v>
      </c>
      <c r="C71" s="606"/>
      <c r="D71" s="579"/>
      <c r="E71" s="514"/>
      <c r="F71" s="516"/>
    </row>
    <row r="72" spans="1:6">
      <c r="A72" s="507">
        <v>8212</v>
      </c>
      <c r="B72" s="517" t="s">
        <v>816</v>
      </c>
      <c r="C72" s="554" t="s">
        <v>821</v>
      </c>
      <c r="D72" s="579">
        <f>F72</f>
        <v>0</v>
      </c>
      <c r="E72" s="514" t="s">
        <v>42</v>
      </c>
      <c r="F72" s="427"/>
    </row>
    <row r="73" spans="1:6">
      <c r="A73" s="507">
        <v>8213</v>
      </c>
      <c r="B73" s="517" t="s">
        <v>810</v>
      </c>
      <c r="C73" s="554" t="s">
        <v>822</v>
      </c>
      <c r="D73" s="579">
        <f>F73</f>
        <v>0</v>
      </c>
      <c r="E73" s="514" t="s">
        <v>42</v>
      </c>
      <c r="F73" s="468"/>
    </row>
    <row r="74" spans="1:6" ht="24">
      <c r="A74" s="507">
        <v>8220</v>
      </c>
      <c r="B74" s="513" t="s">
        <v>942</v>
      </c>
      <c r="C74" s="606"/>
      <c r="D74" s="579">
        <f>E74+F74</f>
        <v>0</v>
      </c>
      <c r="E74" s="636">
        <f>E80</f>
        <v>0</v>
      </c>
      <c r="F74" s="637">
        <f>F76+F80</f>
        <v>0</v>
      </c>
    </row>
    <row r="75" spans="1:6">
      <c r="A75" s="507"/>
      <c r="B75" s="515" t="s">
        <v>807</v>
      </c>
      <c r="C75" s="606"/>
      <c r="D75" s="579"/>
      <c r="E75" s="128"/>
      <c r="F75" s="516"/>
    </row>
    <row r="76" spans="1:6">
      <c r="A76" s="507">
        <v>8221</v>
      </c>
      <c r="B76" s="513" t="s">
        <v>844</v>
      </c>
      <c r="C76" s="606"/>
      <c r="D76" s="579">
        <f>F76</f>
        <v>0</v>
      </c>
      <c r="E76" s="514" t="s">
        <v>42</v>
      </c>
      <c r="F76" s="637">
        <f>F78+F79</f>
        <v>0</v>
      </c>
    </row>
    <row r="77" spans="1:6">
      <c r="A77" s="507"/>
      <c r="B77" s="515" t="s">
        <v>827</v>
      </c>
      <c r="C77" s="606"/>
      <c r="D77" s="579"/>
      <c r="E77" s="514"/>
      <c r="F77" s="516"/>
    </row>
    <row r="78" spans="1:6">
      <c r="A78" s="522">
        <v>8222</v>
      </c>
      <c r="B78" s="523" t="s">
        <v>834</v>
      </c>
      <c r="C78" s="554" t="s">
        <v>823</v>
      </c>
      <c r="D78" s="579">
        <f>F78</f>
        <v>0</v>
      </c>
      <c r="E78" s="514" t="s">
        <v>42</v>
      </c>
      <c r="F78" s="427"/>
    </row>
    <row r="79" spans="1:6">
      <c r="A79" s="522">
        <v>8230</v>
      </c>
      <c r="B79" s="523" t="s">
        <v>836</v>
      </c>
      <c r="C79" s="554" t="s">
        <v>824</v>
      </c>
      <c r="D79" s="579">
        <f>F79</f>
        <v>0</v>
      </c>
      <c r="E79" s="514" t="s">
        <v>42</v>
      </c>
      <c r="F79" s="468"/>
    </row>
    <row r="80" spans="1:6">
      <c r="A80" s="522">
        <v>8240</v>
      </c>
      <c r="B80" s="513" t="s">
        <v>845</v>
      </c>
      <c r="C80" s="606"/>
      <c r="D80" s="579">
        <f>E80+F80</f>
        <v>0</v>
      </c>
      <c r="E80" s="636">
        <f>E82+E83</f>
        <v>0</v>
      </c>
      <c r="F80" s="637">
        <f>F82+F83</f>
        <v>0</v>
      </c>
    </row>
    <row r="81" spans="1:6">
      <c r="A81" s="507"/>
      <c r="B81" s="515" t="s">
        <v>827</v>
      </c>
      <c r="C81" s="606"/>
      <c r="D81" s="579"/>
      <c r="E81" s="128"/>
      <c r="F81" s="516"/>
    </row>
    <row r="82" spans="1:6">
      <c r="A82" s="522">
        <v>8241</v>
      </c>
      <c r="B82" s="523" t="s">
        <v>858</v>
      </c>
      <c r="C82" s="554" t="s">
        <v>823</v>
      </c>
      <c r="D82" s="579">
        <f>E82+F82</f>
        <v>0</v>
      </c>
      <c r="E82" s="355"/>
      <c r="F82" s="427"/>
    </row>
    <row r="83" spans="1:6" ht="13.5" thickBot="1">
      <c r="A83" s="543">
        <v>8250</v>
      </c>
      <c r="B83" s="544" t="s">
        <v>843</v>
      </c>
      <c r="C83" s="638" t="s">
        <v>824</v>
      </c>
      <c r="D83" s="639">
        <f>E83+F83</f>
        <v>0</v>
      </c>
      <c r="E83" s="640"/>
      <c r="F83" s="641"/>
    </row>
    <row r="84" spans="1:6">
      <c r="C84" s="132"/>
    </row>
    <row r="85" spans="1:6">
      <c r="C85" s="132"/>
      <c r="D85" s="642"/>
      <c r="E85" s="643" t="s">
        <v>296</v>
      </c>
    </row>
    <row r="86" spans="1:6">
      <c r="C86" s="132"/>
      <c r="D86" s="644"/>
      <c r="E86" s="643" t="s">
        <v>297</v>
      </c>
    </row>
    <row r="87" spans="1:6">
      <c r="C87" s="132"/>
    </row>
    <row r="88" spans="1:6">
      <c r="C88" s="132"/>
    </row>
    <row r="89" spans="1:6">
      <c r="C89" s="132"/>
    </row>
    <row r="90" spans="1:6">
      <c r="C90" s="132"/>
    </row>
    <row r="91" spans="1:6">
      <c r="C91" s="132"/>
    </row>
    <row r="92" spans="1:6">
      <c r="C92" s="132"/>
    </row>
    <row r="93" spans="1:6">
      <c r="C93" s="132"/>
    </row>
    <row r="94" spans="1:6">
      <c r="C94" s="132"/>
    </row>
    <row r="95" spans="1:6">
      <c r="C95" s="132"/>
    </row>
    <row r="96" spans="1:6">
      <c r="C96" s="132"/>
    </row>
    <row r="97" spans="3:3">
      <c r="C97" s="132"/>
    </row>
    <row r="98" spans="3:3">
      <c r="C98" s="132"/>
    </row>
    <row r="99" spans="3:3">
      <c r="C99" s="132"/>
    </row>
    <row r="100" spans="3:3">
      <c r="C100" s="132"/>
    </row>
    <row r="101" spans="3:3">
      <c r="C101" s="132"/>
    </row>
    <row r="102" spans="3:3">
      <c r="C102" s="132"/>
    </row>
    <row r="103" spans="3:3">
      <c r="C103" s="132"/>
    </row>
    <row r="104" spans="3:3">
      <c r="C104" s="132"/>
    </row>
    <row r="105" spans="3:3">
      <c r="C105" s="132"/>
    </row>
    <row r="106" spans="3:3">
      <c r="C106" s="132"/>
    </row>
    <row r="107" spans="3:3">
      <c r="C107" s="132"/>
    </row>
    <row r="108" spans="3:3">
      <c r="C108" s="132"/>
    </row>
    <row r="109" spans="3:3">
      <c r="C109" s="132"/>
    </row>
    <row r="110" spans="3:3">
      <c r="C110" s="132"/>
    </row>
    <row r="111" spans="3:3">
      <c r="C111" s="132"/>
    </row>
    <row r="112" spans="3:3">
      <c r="C112" s="132"/>
    </row>
    <row r="113" spans="3:3">
      <c r="C113" s="132"/>
    </row>
    <row r="114" spans="3:3">
      <c r="C114" s="132"/>
    </row>
    <row r="115" spans="3:3">
      <c r="C115" s="132"/>
    </row>
    <row r="116" spans="3:3">
      <c r="C116" s="132"/>
    </row>
    <row r="117" spans="3:3">
      <c r="C117" s="132"/>
    </row>
    <row r="118" spans="3:3">
      <c r="C118" s="132"/>
    </row>
    <row r="119" spans="3:3">
      <c r="C119" s="132"/>
    </row>
    <row r="120" spans="3:3">
      <c r="C120" s="132"/>
    </row>
    <row r="121" spans="3:3">
      <c r="C121" s="132"/>
    </row>
    <row r="122" spans="3:3">
      <c r="C122" s="132"/>
    </row>
    <row r="123" spans="3:3">
      <c r="C123" s="132"/>
    </row>
    <row r="124" spans="3:3">
      <c r="C124" s="132"/>
    </row>
    <row r="125" spans="3:3">
      <c r="C125" s="132"/>
    </row>
    <row r="126" spans="3:3">
      <c r="C126" s="132"/>
    </row>
    <row r="127" spans="3:3">
      <c r="C127" s="132"/>
    </row>
    <row r="128" spans="3:3">
      <c r="C128" s="132"/>
    </row>
    <row r="129" spans="3:3">
      <c r="C129" s="132"/>
    </row>
    <row r="130" spans="3:3">
      <c r="C130" s="132"/>
    </row>
    <row r="131" spans="3:3">
      <c r="C131" s="132"/>
    </row>
    <row r="132" spans="3:3">
      <c r="C132" s="132"/>
    </row>
    <row r="133" spans="3:3">
      <c r="C133" s="132"/>
    </row>
    <row r="134" spans="3:3">
      <c r="C134" s="132"/>
    </row>
    <row r="135" spans="3:3">
      <c r="C135" s="132"/>
    </row>
    <row r="136" spans="3:3">
      <c r="C136" s="132"/>
    </row>
    <row r="137" spans="3:3">
      <c r="C137" s="132"/>
    </row>
    <row r="138" spans="3:3">
      <c r="C138" s="132"/>
    </row>
    <row r="139" spans="3:3">
      <c r="C139" s="132"/>
    </row>
    <row r="140" spans="3:3">
      <c r="C140" s="132"/>
    </row>
    <row r="141" spans="3:3">
      <c r="C141" s="132"/>
    </row>
    <row r="142" spans="3:3">
      <c r="C142" s="132"/>
    </row>
    <row r="143" spans="3:3">
      <c r="C143" s="132"/>
    </row>
    <row r="144" spans="3:3">
      <c r="C144" s="132"/>
    </row>
    <row r="145" spans="3:3">
      <c r="C145" s="132"/>
    </row>
    <row r="146" spans="3:3">
      <c r="C146" s="132"/>
    </row>
    <row r="147" spans="3:3">
      <c r="C147" s="132"/>
    </row>
    <row r="148" spans="3:3">
      <c r="C148" s="132"/>
    </row>
    <row r="149" spans="3:3">
      <c r="C149" s="132"/>
    </row>
    <row r="150" spans="3:3">
      <c r="C150" s="132"/>
    </row>
    <row r="151" spans="3:3">
      <c r="C151" s="132"/>
    </row>
    <row r="152" spans="3:3">
      <c r="C152" s="132"/>
    </row>
    <row r="153" spans="3:3">
      <c r="C153" s="132"/>
    </row>
    <row r="154" spans="3:3">
      <c r="C154" s="132"/>
    </row>
    <row r="155" spans="3:3">
      <c r="C155" s="132"/>
    </row>
    <row r="156" spans="3:3">
      <c r="C156" s="132"/>
    </row>
    <row r="157" spans="3:3">
      <c r="C157" s="132"/>
    </row>
    <row r="158" spans="3:3">
      <c r="C158" s="132"/>
    </row>
    <row r="159" spans="3:3">
      <c r="C159" s="132"/>
    </row>
    <row r="160" spans="3:3">
      <c r="C160" s="132"/>
    </row>
    <row r="161" spans="3:3">
      <c r="C161" s="132"/>
    </row>
    <row r="162" spans="3:3">
      <c r="C162" s="132"/>
    </row>
    <row r="163" spans="3:3">
      <c r="C163" s="132"/>
    </row>
    <row r="164" spans="3:3">
      <c r="C164" s="132"/>
    </row>
    <row r="165" spans="3:3">
      <c r="C165" s="132"/>
    </row>
    <row r="166" spans="3:3">
      <c r="C166" s="132"/>
    </row>
    <row r="167" spans="3:3">
      <c r="C167" s="132"/>
    </row>
    <row r="168" spans="3:3">
      <c r="C168" s="132"/>
    </row>
    <row r="169" spans="3:3">
      <c r="C169" s="132"/>
    </row>
    <row r="170" spans="3:3">
      <c r="C170" s="132"/>
    </row>
    <row r="171" spans="3:3">
      <c r="C171" s="132"/>
    </row>
    <row r="172" spans="3:3">
      <c r="C172" s="132"/>
    </row>
    <row r="173" spans="3:3">
      <c r="C173" s="132"/>
    </row>
    <row r="174" spans="3:3">
      <c r="C174" s="132"/>
    </row>
    <row r="175" spans="3:3">
      <c r="C175" s="132"/>
    </row>
    <row r="176" spans="3:3">
      <c r="C176" s="132"/>
    </row>
    <row r="177" spans="3:3">
      <c r="C177" s="132"/>
    </row>
    <row r="178" spans="3:3">
      <c r="C178" s="132"/>
    </row>
    <row r="179" spans="3:3">
      <c r="C179" s="132"/>
    </row>
    <row r="180" spans="3:3">
      <c r="C180" s="132"/>
    </row>
    <row r="181" spans="3:3">
      <c r="C181" s="132"/>
    </row>
    <row r="182" spans="3:3">
      <c r="C182" s="132"/>
    </row>
    <row r="183" spans="3:3">
      <c r="C183" s="132"/>
    </row>
    <row r="184" spans="3:3">
      <c r="C184" s="132"/>
    </row>
    <row r="185" spans="3:3">
      <c r="C185" s="132"/>
    </row>
    <row r="186" spans="3:3">
      <c r="C186" s="132"/>
    </row>
    <row r="187" spans="3:3">
      <c r="C187" s="132"/>
    </row>
    <row r="188" spans="3:3">
      <c r="C188" s="132"/>
    </row>
    <row r="189" spans="3:3">
      <c r="C189" s="132"/>
    </row>
    <row r="190" spans="3:3">
      <c r="C190" s="132"/>
    </row>
    <row r="191" spans="3:3">
      <c r="C191" s="132"/>
    </row>
    <row r="192" spans="3:3">
      <c r="C192" s="132"/>
    </row>
    <row r="193" spans="3:3">
      <c r="C193" s="132"/>
    </row>
    <row r="194" spans="3:3">
      <c r="C194" s="132"/>
    </row>
    <row r="195" spans="3:3">
      <c r="C195" s="132"/>
    </row>
    <row r="196" spans="3:3">
      <c r="C196" s="132"/>
    </row>
    <row r="197" spans="3:3">
      <c r="C197" s="132"/>
    </row>
    <row r="198" spans="3:3">
      <c r="C198" s="132"/>
    </row>
    <row r="199" spans="3:3">
      <c r="C199" s="132"/>
    </row>
    <row r="200" spans="3:3">
      <c r="C200" s="132"/>
    </row>
    <row r="201" spans="3:3">
      <c r="C201" s="132"/>
    </row>
    <row r="202" spans="3:3">
      <c r="C202" s="132"/>
    </row>
    <row r="203" spans="3:3">
      <c r="C203" s="132"/>
    </row>
    <row r="204" spans="3:3">
      <c r="C204" s="132"/>
    </row>
    <row r="205" spans="3:3">
      <c r="C205" s="132"/>
    </row>
    <row r="206" spans="3:3">
      <c r="C206" s="132"/>
    </row>
    <row r="207" spans="3:3">
      <c r="C207" s="132"/>
    </row>
    <row r="208" spans="3:3">
      <c r="C208" s="132"/>
    </row>
    <row r="209" spans="3:3">
      <c r="C209" s="132"/>
    </row>
    <row r="210" spans="3:3">
      <c r="C210" s="132"/>
    </row>
    <row r="211" spans="3:3">
      <c r="C211" s="132"/>
    </row>
    <row r="212" spans="3:3">
      <c r="C212" s="132"/>
    </row>
    <row r="213" spans="3:3">
      <c r="C213" s="132"/>
    </row>
    <row r="214" spans="3:3">
      <c r="C214" s="132"/>
    </row>
    <row r="215" spans="3:3">
      <c r="C215" s="132"/>
    </row>
    <row r="216" spans="3:3">
      <c r="C216" s="132"/>
    </row>
    <row r="217" spans="3:3">
      <c r="C217" s="132"/>
    </row>
    <row r="218" spans="3:3">
      <c r="C218" s="132"/>
    </row>
    <row r="219" spans="3:3">
      <c r="C219" s="132"/>
    </row>
    <row r="220" spans="3:3">
      <c r="C220" s="132"/>
    </row>
    <row r="221" spans="3:3">
      <c r="C221" s="132"/>
    </row>
    <row r="222" spans="3:3">
      <c r="C222" s="132"/>
    </row>
    <row r="223" spans="3:3">
      <c r="C223" s="132"/>
    </row>
    <row r="224" spans="3:3">
      <c r="C224" s="132"/>
    </row>
    <row r="225" spans="3:3">
      <c r="C225" s="132"/>
    </row>
    <row r="226" spans="3:3">
      <c r="C226" s="132"/>
    </row>
    <row r="227" spans="3:3">
      <c r="C227" s="132"/>
    </row>
    <row r="228" spans="3:3">
      <c r="C228" s="132"/>
    </row>
    <row r="229" spans="3:3">
      <c r="C229" s="132"/>
    </row>
    <row r="230" spans="3:3">
      <c r="C230" s="132"/>
    </row>
    <row r="231" spans="3:3">
      <c r="C231" s="132"/>
    </row>
    <row r="232" spans="3:3">
      <c r="C232" s="132"/>
    </row>
    <row r="233" spans="3:3">
      <c r="C233" s="132"/>
    </row>
    <row r="234" spans="3:3">
      <c r="C234" s="132"/>
    </row>
    <row r="235" spans="3:3">
      <c r="C235" s="132"/>
    </row>
    <row r="236" spans="3:3">
      <c r="C236" s="132"/>
    </row>
    <row r="237" spans="3:3">
      <c r="C237" s="132"/>
    </row>
    <row r="238" spans="3:3">
      <c r="C238" s="132"/>
    </row>
    <row r="239" spans="3:3">
      <c r="C239" s="132"/>
    </row>
    <row r="240" spans="3:3">
      <c r="C240" s="132"/>
    </row>
    <row r="241" spans="3:3">
      <c r="C241" s="132"/>
    </row>
    <row r="242" spans="3:3">
      <c r="C242" s="132"/>
    </row>
    <row r="243" spans="3:3">
      <c r="C243" s="132"/>
    </row>
    <row r="244" spans="3:3">
      <c r="C244" s="132"/>
    </row>
    <row r="245" spans="3:3">
      <c r="C245" s="132"/>
    </row>
    <row r="246" spans="3:3">
      <c r="C246" s="132"/>
    </row>
    <row r="247" spans="3:3">
      <c r="C247" s="132"/>
    </row>
    <row r="248" spans="3:3">
      <c r="C248" s="132"/>
    </row>
    <row r="249" spans="3:3">
      <c r="C249" s="132"/>
    </row>
    <row r="250" spans="3:3">
      <c r="C250" s="132"/>
    </row>
  </sheetData>
  <mergeCells count="3">
    <mergeCell ref="A1:F1"/>
    <mergeCell ref="A3:F3"/>
    <mergeCell ref="D6:D7"/>
  </mergeCells>
  <phoneticPr fontId="0" type="noConversion"/>
  <pageMargins left="0.41" right="0.25" top="0.24" bottom="0.34" header="0.17" footer="0.16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5"/>
  <sheetViews>
    <sheetView tabSelected="1" workbookViewId="0">
      <selection activeCell="L8" sqref="L8"/>
    </sheetView>
  </sheetViews>
  <sheetFormatPr defaultRowHeight="15.75" outlineLevelRow="2"/>
  <cols>
    <col min="1" max="1" width="5.140625" style="203" customWidth="1"/>
    <col min="2" max="2" width="6.42578125" style="697" customWidth="1"/>
    <col min="3" max="3" width="6.28515625" style="698" customWidth="1"/>
    <col min="4" max="4" width="5.7109375" style="699" customWidth="1"/>
    <col min="5" max="5" width="47.5703125" style="693" customWidth="1"/>
    <col min="6" max="6" width="47.5703125" style="207" hidden="1" customWidth="1"/>
    <col min="7" max="7" width="11.5703125" style="202" customWidth="1"/>
    <col min="8" max="8" width="11.28515625" style="202" customWidth="1"/>
    <col min="9" max="9" width="12.85546875" style="202" customWidth="1"/>
    <col min="10" max="11" width="9.140625" style="202"/>
    <col min="12" max="12" width="11.85546875" style="202" bestFit="1" customWidth="1"/>
    <col min="13" max="16" width="9.140625" style="202"/>
    <col min="17" max="17" width="0.140625" style="202" customWidth="1"/>
    <col min="18" max="18" width="9.140625" style="202" hidden="1" customWidth="1"/>
    <col min="19" max="19" width="9.140625" style="202"/>
    <col min="20" max="20" width="12.85546875" style="202" customWidth="1"/>
    <col min="21" max="21" width="20.42578125" style="202" customWidth="1"/>
    <col min="22" max="16384" width="9.140625" style="202"/>
  </cols>
  <sheetData>
    <row r="1" spans="1:12" ht="18">
      <c r="A1" s="895" t="s">
        <v>943</v>
      </c>
      <c r="B1" s="895"/>
      <c r="C1" s="895"/>
      <c r="D1" s="895"/>
      <c r="E1" s="895"/>
      <c r="F1" s="895"/>
      <c r="G1" s="895"/>
      <c r="H1" s="895"/>
      <c r="I1" s="895"/>
    </row>
    <row r="2" spans="1:12" ht="36" customHeight="1">
      <c r="A2" s="896" t="s">
        <v>944</v>
      </c>
      <c r="B2" s="896"/>
      <c r="C2" s="896"/>
      <c r="D2" s="896"/>
      <c r="E2" s="896"/>
      <c r="F2" s="896"/>
      <c r="G2" s="896"/>
      <c r="H2" s="896"/>
      <c r="I2" s="896"/>
    </row>
    <row r="3" spans="1:12">
      <c r="A3" s="198" t="s">
        <v>865</v>
      </c>
      <c r="B3" s="199"/>
      <c r="C3" s="200"/>
      <c r="D3" s="200"/>
      <c r="E3" s="201"/>
      <c r="F3" s="198"/>
      <c r="G3" s="198"/>
      <c r="I3" s="733"/>
    </row>
    <row r="4" spans="1:12" ht="16.5" thickBot="1">
      <c r="B4" s="204"/>
      <c r="C4" s="205"/>
      <c r="D4" s="205"/>
      <c r="E4" s="206"/>
      <c r="H4" s="897" t="s">
        <v>20</v>
      </c>
      <c r="I4" s="897"/>
    </row>
    <row r="5" spans="1:12" s="675" customFormat="1" ht="16.5" thickBot="1">
      <c r="A5" s="898" t="s">
        <v>18</v>
      </c>
      <c r="B5" s="906" t="s">
        <v>695</v>
      </c>
      <c r="C5" s="889" t="s">
        <v>257</v>
      </c>
      <c r="D5" s="891" t="s">
        <v>258</v>
      </c>
      <c r="E5" s="900" t="s">
        <v>534</v>
      </c>
      <c r="F5" s="902" t="s">
        <v>256</v>
      </c>
      <c r="G5" s="904" t="s">
        <v>21</v>
      </c>
      <c r="H5" s="893" t="s">
        <v>125</v>
      </c>
      <c r="I5" s="894"/>
    </row>
    <row r="6" spans="1:12" s="676" customFormat="1" ht="48" customHeight="1" thickBot="1">
      <c r="A6" s="899"/>
      <c r="B6" s="890"/>
      <c r="C6" s="890"/>
      <c r="D6" s="892"/>
      <c r="E6" s="901"/>
      <c r="F6" s="903"/>
      <c r="G6" s="905"/>
      <c r="H6" s="208" t="s">
        <v>247</v>
      </c>
      <c r="I6" s="209" t="s">
        <v>248</v>
      </c>
    </row>
    <row r="7" spans="1:12" s="677" customFormat="1" ht="16.5" thickBot="1">
      <c r="A7" s="210">
        <v>1</v>
      </c>
      <c r="B7" s="211">
        <v>2</v>
      </c>
      <c r="C7" s="211">
        <v>3</v>
      </c>
      <c r="D7" s="212">
        <v>4</v>
      </c>
      <c r="E7" s="213">
        <v>5</v>
      </c>
      <c r="F7" s="214"/>
      <c r="G7" s="213">
        <v>6</v>
      </c>
      <c r="H7" s="215">
        <v>7</v>
      </c>
      <c r="I7" s="216">
        <v>8</v>
      </c>
    </row>
    <row r="8" spans="1:12" s="678" customFormat="1" ht="37.5" thickBot="1">
      <c r="A8" s="645">
        <v>2000</v>
      </c>
      <c r="B8" s="646" t="s">
        <v>259</v>
      </c>
      <c r="C8" s="647" t="s">
        <v>260</v>
      </c>
      <c r="D8" s="648" t="s">
        <v>260</v>
      </c>
      <c r="E8" s="649" t="s">
        <v>866</v>
      </c>
      <c r="F8" s="650"/>
      <c r="G8" s="92">
        <f>H8+I8-Sheet1!F142</f>
        <v>87090.8</v>
      </c>
      <c r="H8" s="92">
        <v>61548.9</v>
      </c>
      <c r="I8" s="795">
        <v>44005.9</v>
      </c>
      <c r="K8" s="730"/>
      <c r="L8" s="731"/>
    </row>
    <row r="9" spans="1:12" s="679" customFormat="1" ht="58.5" customHeight="1" thickBot="1">
      <c r="A9" s="651">
        <v>2100</v>
      </c>
      <c r="B9" s="652" t="s">
        <v>66</v>
      </c>
      <c r="C9" s="653">
        <v>0</v>
      </c>
      <c r="D9" s="654">
        <v>0</v>
      </c>
      <c r="E9" s="655" t="s">
        <v>867</v>
      </c>
      <c r="F9" s="656" t="s">
        <v>261</v>
      </c>
      <c r="G9" s="90">
        <f>H9+I9</f>
        <v>40553.4</v>
      </c>
      <c r="H9" s="90">
        <f>H11+H55+H81+H87+H93+H108+H114</f>
        <v>40553.4</v>
      </c>
      <c r="I9" s="90">
        <f>I11+I55+I81+I87+I93+I108+I114</f>
        <v>0</v>
      </c>
    </row>
    <row r="10" spans="1:12" ht="16.5" customHeight="1" thickBot="1">
      <c r="A10" s="229"/>
      <c r="B10" s="224"/>
      <c r="C10" s="657"/>
      <c r="D10" s="658"/>
      <c r="E10" s="230" t="s">
        <v>807</v>
      </c>
      <c r="F10" s="231"/>
      <c r="G10" s="232"/>
      <c r="H10" s="233"/>
      <c r="I10" s="234"/>
    </row>
    <row r="11" spans="1:12" s="680" customFormat="1" ht="48.75" thickBot="1">
      <c r="A11" s="235">
        <v>2110</v>
      </c>
      <c r="B11" s="224" t="s">
        <v>66</v>
      </c>
      <c r="C11" s="659">
        <v>1</v>
      </c>
      <c r="D11" s="660">
        <v>0</v>
      </c>
      <c r="E11" s="238" t="s">
        <v>696</v>
      </c>
      <c r="F11" s="239" t="s">
        <v>262</v>
      </c>
      <c r="G11" s="91">
        <f>H11+I11</f>
        <v>39353.4</v>
      </c>
      <c r="H11" s="91">
        <f>H13+H31+H35</f>
        <v>39353.4</v>
      </c>
      <c r="I11" s="91">
        <f>I13+I31+I35</f>
        <v>0</v>
      </c>
    </row>
    <row r="12" spans="1:12" s="680" customFormat="1" ht="11.25" customHeight="1" thickBot="1">
      <c r="A12" s="235"/>
      <c r="B12" s="224"/>
      <c r="C12" s="659"/>
      <c r="D12" s="660"/>
      <c r="E12" s="230" t="s">
        <v>808</v>
      </c>
      <c r="F12" s="239"/>
      <c r="G12" s="91"/>
      <c r="H12" s="91"/>
      <c r="I12" s="91"/>
    </row>
    <row r="13" spans="1:12" ht="24.75" thickBot="1">
      <c r="A13" s="788">
        <v>2111</v>
      </c>
      <c r="B13" s="796" t="s">
        <v>66</v>
      </c>
      <c r="C13" s="797">
        <v>1</v>
      </c>
      <c r="D13" s="798">
        <v>1</v>
      </c>
      <c r="E13" s="799" t="s">
        <v>697</v>
      </c>
      <c r="F13" s="800" t="s">
        <v>263</v>
      </c>
      <c r="G13" s="795">
        <v>39353.4</v>
      </c>
      <c r="H13" s="795">
        <v>39353.4</v>
      </c>
      <c r="I13" s="795">
        <v>0</v>
      </c>
    </row>
    <row r="14" spans="1:12" ht="25.5" customHeight="1" thickBot="1">
      <c r="A14" s="235"/>
      <c r="B14" s="248"/>
      <c r="C14" s="664"/>
      <c r="D14" s="665"/>
      <c r="E14" s="230" t="s">
        <v>12</v>
      </c>
      <c r="F14" s="251"/>
      <c r="G14" s="91">
        <v>0</v>
      </c>
      <c r="H14" s="91">
        <v>0</v>
      </c>
      <c r="I14" s="91">
        <v>0</v>
      </c>
    </row>
    <row r="15" spans="1:12" ht="16.5" thickBot="1">
      <c r="A15" s="235"/>
      <c r="B15" s="248"/>
      <c r="C15" s="664"/>
      <c r="D15" s="665"/>
      <c r="E15" s="230">
        <v>4111</v>
      </c>
      <c r="F15" s="251"/>
      <c r="G15" s="786">
        <v>21000</v>
      </c>
      <c r="H15" s="786">
        <v>21000</v>
      </c>
      <c r="I15" s="779">
        <v>0</v>
      </c>
      <c r="K15" s="744"/>
    </row>
    <row r="16" spans="1:12" ht="16.5" thickBot="1">
      <c r="A16" s="235"/>
      <c r="B16" s="248"/>
      <c r="C16" s="664"/>
      <c r="D16" s="665"/>
      <c r="E16" s="230">
        <v>4112</v>
      </c>
      <c r="F16" s="251"/>
      <c r="G16" s="786">
        <v>5000</v>
      </c>
      <c r="H16" s="786">
        <v>5000</v>
      </c>
      <c r="I16" s="779">
        <v>0</v>
      </c>
      <c r="K16" s="744"/>
    </row>
    <row r="17" spans="1:13" ht="16.5" thickBot="1">
      <c r="A17" s="235"/>
      <c r="B17" s="248"/>
      <c r="C17" s="664"/>
      <c r="D17" s="665"/>
      <c r="E17" s="230">
        <v>4212</v>
      </c>
      <c r="F17" s="251"/>
      <c r="G17" s="786">
        <v>600</v>
      </c>
      <c r="H17" s="786">
        <v>600</v>
      </c>
      <c r="I17" s="779">
        <v>0</v>
      </c>
      <c r="K17" s="744"/>
      <c r="L17" s="760"/>
      <c r="M17" s="760"/>
    </row>
    <row r="18" spans="1:13" ht="16.5" thickBot="1">
      <c r="A18" s="235"/>
      <c r="B18" s="248"/>
      <c r="C18" s="664"/>
      <c r="D18" s="665"/>
      <c r="E18" s="230">
        <v>4213</v>
      </c>
      <c r="F18" s="251"/>
      <c r="G18" s="786">
        <v>887.8</v>
      </c>
      <c r="H18" s="786">
        <v>887.8</v>
      </c>
      <c r="I18" s="779">
        <v>0</v>
      </c>
      <c r="K18" s="744"/>
    </row>
    <row r="19" spans="1:13" ht="16.5" thickBot="1">
      <c r="A19" s="235"/>
      <c r="B19" s="248"/>
      <c r="C19" s="664"/>
      <c r="D19" s="665"/>
      <c r="E19" s="230">
        <v>4214</v>
      </c>
      <c r="F19" s="251"/>
      <c r="G19" s="786">
        <v>300</v>
      </c>
      <c r="H19" s="786">
        <v>300</v>
      </c>
      <c r="I19" s="779">
        <v>0</v>
      </c>
      <c r="K19" s="744"/>
    </row>
    <row r="20" spans="1:13" ht="16.5" thickBot="1">
      <c r="A20" s="235"/>
      <c r="B20" s="248"/>
      <c r="C20" s="664"/>
      <c r="D20" s="665"/>
      <c r="E20" s="230">
        <v>4215</v>
      </c>
      <c r="F20" s="251"/>
      <c r="G20" s="786">
        <v>65.599999999999994</v>
      </c>
      <c r="H20" s="786">
        <v>65.599999999999994</v>
      </c>
      <c r="I20" s="779">
        <v>0</v>
      </c>
      <c r="K20" s="744"/>
    </row>
    <row r="21" spans="1:13" ht="16.5" thickBot="1">
      <c r="A21" s="235"/>
      <c r="B21" s="248"/>
      <c r="C21" s="664"/>
      <c r="D21" s="665"/>
      <c r="E21" s="230">
        <v>4221</v>
      </c>
      <c r="F21" s="251"/>
      <c r="G21" s="786">
        <v>300</v>
      </c>
      <c r="H21" s="786">
        <v>300</v>
      </c>
      <c r="I21" s="779">
        <v>0</v>
      </c>
      <c r="K21" s="744"/>
      <c r="L21" s="760"/>
      <c r="M21" s="760"/>
    </row>
    <row r="22" spans="1:13" ht="16.5" thickBot="1">
      <c r="A22" s="235"/>
      <c r="B22" s="248"/>
      <c r="C22" s="664"/>
      <c r="D22" s="665"/>
      <c r="E22" s="230">
        <v>4229</v>
      </c>
      <c r="F22" s="251"/>
      <c r="G22" s="786">
        <v>1000</v>
      </c>
      <c r="H22" s="786">
        <v>1000</v>
      </c>
      <c r="I22" s="779">
        <v>0</v>
      </c>
      <c r="K22" s="744"/>
    </row>
    <row r="23" spans="1:13" ht="16.5" thickBot="1">
      <c r="A23" s="235"/>
      <c r="B23" s="248"/>
      <c r="C23" s="664"/>
      <c r="D23" s="665"/>
      <c r="E23" s="230">
        <v>4232</v>
      </c>
      <c r="F23" s="251"/>
      <c r="G23" s="785">
        <v>500</v>
      </c>
      <c r="H23" s="786">
        <v>500</v>
      </c>
      <c r="I23" s="782">
        <v>0</v>
      </c>
      <c r="K23" s="744"/>
    </row>
    <row r="24" spans="1:13" ht="16.5" thickBot="1">
      <c r="A24" s="235"/>
      <c r="B24" s="248"/>
      <c r="C24" s="664"/>
      <c r="D24" s="665"/>
      <c r="E24" s="230">
        <v>4233</v>
      </c>
      <c r="F24" s="251"/>
      <c r="G24" s="785">
        <v>500</v>
      </c>
      <c r="H24" s="786">
        <v>500</v>
      </c>
      <c r="I24" s="782">
        <v>0</v>
      </c>
      <c r="K24" s="744"/>
    </row>
    <row r="25" spans="1:13" ht="16.5" thickBot="1">
      <c r="A25" s="235"/>
      <c r="B25" s="248"/>
      <c r="C25" s="664"/>
      <c r="D25" s="665"/>
      <c r="E25" s="230">
        <v>4234</v>
      </c>
      <c r="F25" s="251"/>
      <c r="G25" s="785">
        <v>700</v>
      </c>
      <c r="H25" s="786">
        <v>700</v>
      </c>
      <c r="I25" s="782">
        <v>0</v>
      </c>
      <c r="K25" s="744"/>
      <c r="M25" s="757"/>
    </row>
    <row r="26" spans="1:13" ht="16.5" thickBot="1">
      <c r="A26" s="235"/>
      <c r="B26" s="248"/>
      <c r="C26" s="664"/>
      <c r="D26" s="665"/>
      <c r="E26" s="230">
        <v>4239</v>
      </c>
      <c r="F26" s="251"/>
      <c r="G26" s="785">
        <v>500</v>
      </c>
      <c r="H26" s="785">
        <v>500</v>
      </c>
      <c r="I26" s="782">
        <v>0</v>
      </c>
      <c r="K26" s="744"/>
      <c r="M26" s="757"/>
    </row>
    <row r="27" spans="1:13" ht="15.75" customHeight="1" thickBot="1">
      <c r="A27" s="235"/>
      <c r="B27" s="248"/>
      <c r="C27" s="664"/>
      <c r="D27" s="665"/>
      <c r="E27" s="230">
        <v>4241</v>
      </c>
      <c r="F27" s="251"/>
      <c r="G27" s="785">
        <v>1000</v>
      </c>
      <c r="H27" s="785">
        <v>1000</v>
      </c>
      <c r="I27" s="782">
        <v>0</v>
      </c>
      <c r="K27" s="744"/>
    </row>
    <row r="28" spans="1:13" ht="16.5" hidden="1" customHeight="1" thickBot="1">
      <c r="A28" s="235"/>
      <c r="B28" s="248"/>
      <c r="C28" s="664"/>
      <c r="D28" s="665"/>
      <c r="E28" s="230" t="s">
        <v>13</v>
      </c>
      <c r="F28" s="251"/>
      <c r="G28" s="785">
        <v>0</v>
      </c>
      <c r="H28" s="785"/>
      <c r="I28" s="782"/>
      <c r="K28" s="744"/>
    </row>
    <row r="29" spans="1:13" ht="16.5" hidden="1" customHeight="1" thickBot="1">
      <c r="A29" s="235"/>
      <c r="B29" s="248"/>
      <c r="C29" s="664"/>
      <c r="D29" s="665"/>
      <c r="E29" s="230" t="s">
        <v>13</v>
      </c>
      <c r="F29" s="251"/>
      <c r="G29" s="785">
        <v>0</v>
      </c>
      <c r="H29" s="785"/>
      <c r="I29" s="782"/>
      <c r="K29" s="744"/>
    </row>
    <row r="30" spans="1:13" ht="16.5" hidden="1" customHeight="1" thickBot="1">
      <c r="A30" s="235"/>
      <c r="B30" s="248"/>
      <c r="C30" s="664"/>
      <c r="D30" s="665"/>
      <c r="E30" s="230" t="s">
        <v>13</v>
      </c>
      <c r="F30" s="251"/>
      <c r="G30" s="785">
        <v>0</v>
      </c>
      <c r="H30" s="785"/>
      <c r="I30" s="782"/>
      <c r="K30" s="744"/>
    </row>
    <row r="31" spans="1:13" ht="16.5" hidden="1" customHeight="1" outlineLevel="1" thickBot="1">
      <c r="A31" s="235">
        <v>2112</v>
      </c>
      <c r="B31" s="248" t="s">
        <v>66</v>
      </c>
      <c r="C31" s="664">
        <v>1</v>
      </c>
      <c r="D31" s="665">
        <v>2</v>
      </c>
      <c r="E31" s="230" t="s">
        <v>264</v>
      </c>
      <c r="F31" s="251" t="s">
        <v>265</v>
      </c>
      <c r="G31" s="785">
        <v>0</v>
      </c>
      <c r="H31" s="785">
        <v>0</v>
      </c>
      <c r="I31" s="782">
        <v>0</v>
      </c>
      <c r="K31" s="744"/>
    </row>
    <row r="32" spans="1:13" ht="36.75" hidden="1" customHeight="1" outlineLevel="1" thickBot="1">
      <c r="A32" s="235"/>
      <c r="B32" s="248"/>
      <c r="C32" s="664"/>
      <c r="D32" s="665"/>
      <c r="E32" s="230" t="s">
        <v>12</v>
      </c>
      <c r="F32" s="251"/>
      <c r="G32" s="785">
        <v>0</v>
      </c>
      <c r="H32" s="785"/>
      <c r="I32" s="782"/>
      <c r="K32" s="744"/>
    </row>
    <row r="33" spans="1:13" ht="16.5" hidden="1" customHeight="1" outlineLevel="1" thickBot="1">
      <c r="A33" s="235"/>
      <c r="B33" s="248"/>
      <c r="C33" s="664"/>
      <c r="D33" s="665"/>
      <c r="E33" s="230" t="s">
        <v>13</v>
      </c>
      <c r="F33" s="251"/>
      <c r="G33" s="785">
        <v>0</v>
      </c>
      <c r="H33" s="785"/>
      <c r="I33" s="782"/>
      <c r="K33" s="744"/>
    </row>
    <row r="34" spans="1:13" ht="16.5" hidden="1" customHeight="1" outlineLevel="1" thickBot="1">
      <c r="A34" s="235"/>
      <c r="B34" s="248"/>
      <c r="C34" s="664"/>
      <c r="D34" s="665"/>
      <c r="E34" s="230" t="s">
        <v>13</v>
      </c>
      <c r="F34" s="251"/>
      <c r="G34" s="785">
        <v>0</v>
      </c>
      <c r="H34" s="785"/>
      <c r="I34" s="782"/>
      <c r="K34" s="744"/>
    </row>
    <row r="35" spans="1:13" ht="16.5" hidden="1" customHeight="1" outlineLevel="1" thickBot="1">
      <c r="A35" s="235">
        <v>2113</v>
      </c>
      <c r="B35" s="248" t="s">
        <v>66</v>
      </c>
      <c r="C35" s="664">
        <v>1</v>
      </c>
      <c r="D35" s="665">
        <v>3</v>
      </c>
      <c r="E35" s="230" t="s">
        <v>268</v>
      </c>
      <c r="F35" s="251" t="s">
        <v>269</v>
      </c>
      <c r="G35" s="785">
        <v>0</v>
      </c>
      <c r="H35" s="785">
        <v>0</v>
      </c>
      <c r="I35" s="782">
        <v>0</v>
      </c>
      <c r="K35" s="744"/>
    </row>
    <row r="36" spans="1:13" ht="36.75" hidden="1" customHeight="1" outlineLevel="1" thickBot="1">
      <c r="A36" s="235"/>
      <c r="B36" s="248"/>
      <c r="C36" s="664"/>
      <c r="D36" s="665"/>
      <c r="E36" s="230" t="s">
        <v>12</v>
      </c>
      <c r="F36" s="251"/>
      <c r="G36" s="785">
        <v>0</v>
      </c>
      <c r="H36" s="785"/>
      <c r="I36" s="782"/>
      <c r="K36" s="744"/>
    </row>
    <row r="37" spans="1:13" ht="16.5" hidden="1" customHeight="1" outlineLevel="1" thickBot="1">
      <c r="A37" s="235"/>
      <c r="B37" s="248"/>
      <c r="C37" s="664"/>
      <c r="D37" s="665"/>
      <c r="E37" s="230" t="s">
        <v>13</v>
      </c>
      <c r="F37" s="251"/>
      <c r="G37" s="785">
        <v>0</v>
      </c>
      <c r="H37" s="785"/>
      <c r="I37" s="782"/>
      <c r="K37" s="744"/>
    </row>
    <row r="38" spans="1:13" ht="16.5" hidden="1" customHeight="1" outlineLevel="1" thickBot="1">
      <c r="A38" s="235"/>
      <c r="B38" s="248"/>
      <c r="C38" s="664"/>
      <c r="D38" s="665"/>
      <c r="E38" s="230" t="s">
        <v>13</v>
      </c>
      <c r="F38" s="251"/>
      <c r="G38" s="785">
        <v>0</v>
      </c>
      <c r="H38" s="785"/>
      <c r="I38" s="782"/>
      <c r="K38" s="744"/>
    </row>
    <row r="39" spans="1:13" ht="16.5" hidden="1" customHeight="1" outlineLevel="1" thickBot="1">
      <c r="A39" s="235">
        <v>2120</v>
      </c>
      <c r="B39" s="224" t="s">
        <v>66</v>
      </c>
      <c r="C39" s="659">
        <v>2</v>
      </c>
      <c r="D39" s="660">
        <v>0</v>
      </c>
      <c r="E39" s="238" t="s">
        <v>270</v>
      </c>
      <c r="F39" s="254" t="s">
        <v>271</v>
      </c>
      <c r="G39" s="785">
        <v>65.599999999999994</v>
      </c>
      <c r="H39" s="785">
        <v>65.599999999999994</v>
      </c>
      <c r="I39" s="782">
        <v>0</v>
      </c>
      <c r="K39" s="744"/>
    </row>
    <row r="40" spans="1:13" s="680" customFormat="1" ht="13.5" hidden="1" customHeight="1" outlineLevel="1" thickBot="1">
      <c r="A40" s="235"/>
      <c r="B40" s="224"/>
      <c r="C40" s="659"/>
      <c r="D40" s="660"/>
      <c r="E40" s="230" t="s">
        <v>808</v>
      </c>
      <c r="F40" s="239"/>
      <c r="G40" s="785">
        <v>0</v>
      </c>
      <c r="H40" s="785"/>
      <c r="I40" s="782"/>
      <c r="K40" s="747"/>
    </row>
    <row r="41" spans="1:13" ht="16.5" hidden="1" customHeight="1" outlineLevel="1" thickBot="1">
      <c r="A41" s="235">
        <v>2121</v>
      </c>
      <c r="B41" s="248" t="s">
        <v>66</v>
      </c>
      <c r="C41" s="664">
        <v>2</v>
      </c>
      <c r="D41" s="665">
        <v>1</v>
      </c>
      <c r="E41" s="255" t="s">
        <v>698</v>
      </c>
      <c r="F41" s="251" t="s">
        <v>272</v>
      </c>
      <c r="G41" s="785">
        <v>0</v>
      </c>
      <c r="H41" s="785">
        <v>0</v>
      </c>
      <c r="I41" s="782">
        <v>0</v>
      </c>
      <c r="K41" s="744"/>
    </row>
    <row r="42" spans="1:13" ht="36.75" hidden="1" customHeight="1" outlineLevel="1" thickBot="1">
      <c r="A42" s="235"/>
      <c r="B42" s="248"/>
      <c r="C42" s="664"/>
      <c r="D42" s="665"/>
      <c r="E42" s="230" t="s">
        <v>12</v>
      </c>
      <c r="F42" s="251"/>
      <c r="G42" s="785">
        <v>0</v>
      </c>
      <c r="H42" s="785"/>
      <c r="I42" s="782"/>
      <c r="K42" s="744"/>
    </row>
    <row r="43" spans="1:13" ht="16.5" hidden="1" customHeight="1" outlineLevel="1" thickBot="1">
      <c r="A43" s="235"/>
      <c r="B43" s="248"/>
      <c r="C43" s="664"/>
      <c r="D43" s="665"/>
      <c r="E43" s="230" t="s">
        <v>13</v>
      </c>
      <c r="F43" s="251"/>
      <c r="G43" s="785">
        <v>0</v>
      </c>
      <c r="H43" s="785"/>
      <c r="I43" s="782"/>
      <c r="K43" s="744"/>
    </row>
    <row r="44" spans="1:13" ht="0.75" customHeight="1" outlineLevel="1" thickBot="1">
      <c r="A44" s="235"/>
      <c r="B44" s="248"/>
      <c r="C44" s="664"/>
      <c r="D44" s="665"/>
      <c r="E44" s="230" t="s">
        <v>13</v>
      </c>
      <c r="F44" s="251"/>
      <c r="G44" s="785">
        <v>0</v>
      </c>
      <c r="H44" s="785"/>
      <c r="I44" s="782">
        <v>0</v>
      </c>
      <c r="K44" s="744"/>
    </row>
    <row r="45" spans="1:13" ht="15" customHeight="1" outlineLevel="1" thickBot="1">
      <c r="A45" s="235"/>
      <c r="B45" s="248"/>
      <c r="C45" s="664"/>
      <c r="D45" s="665"/>
      <c r="E45" s="230">
        <v>4251</v>
      </c>
      <c r="F45" s="251" t="s">
        <v>274</v>
      </c>
      <c r="G45" s="785">
        <v>1000</v>
      </c>
      <c r="H45" s="785">
        <v>1000</v>
      </c>
      <c r="I45" s="782">
        <v>0</v>
      </c>
      <c r="K45" s="744"/>
    </row>
    <row r="46" spans="1:13" ht="15.75" customHeight="1" outlineLevel="1" thickBot="1">
      <c r="A46" s="235"/>
      <c r="B46" s="248"/>
      <c r="C46" s="664"/>
      <c r="D46" s="665"/>
      <c r="E46" s="230">
        <v>4252</v>
      </c>
      <c r="F46" s="251"/>
      <c r="G46" s="785">
        <v>1000</v>
      </c>
      <c r="H46" s="785">
        <v>1000</v>
      </c>
      <c r="I46" s="782">
        <v>0</v>
      </c>
      <c r="K46" s="744"/>
      <c r="L46" s="760"/>
      <c r="M46" s="760"/>
    </row>
    <row r="47" spans="1:13" ht="14.25" customHeight="1" outlineLevel="1" thickBot="1">
      <c r="A47" s="235"/>
      <c r="B47" s="248"/>
      <c r="C47" s="664"/>
      <c r="D47" s="665"/>
      <c r="E47" s="230">
        <v>4261</v>
      </c>
      <c r="F47" s="251"/>
      <c r="G47" s="785">
        <v>500</v>
      </c>
      <c r="H47" s="785">
        <v>500</v>
      </c>
      <c r="I47" s="782">
        <v>0</v>
      </c>
    </row>
    <row r="48" spans="1:13" ht="14.25" customHeight="1" outlineLevel="1" thickBot="1">
      <c r="A48" s="235"/>
      <c r="B48" s="248"/>
      <c r="C48" s="664"/>
      <c r="D48" s="665"/>
      <c r="E48" s="230">
        <v>4263</v>
      </c>
      <c r="F48" s="251"/>
      <c r="G48" s="785">
        <v>300</v>
      </c>
      <c r="H48" s="785">
        <v>300</v>
      </c>
      <c r="I48" s="782">
        <v>0</v>
      </c>
      <c r="J48" s="750"/>
      <c r="K48" s="741"/>
      <c r="L48" s="771"/>
      <c r="M48" s="744"/>
    </row>
    <row r="49" spans="1:13" ht="16.5" outlineLevel="1" thickBot="1">
      <c r="A49" s="235"/>
      <c r="B49" s="248"/>
      <c r="C49" s="664"/>
      <c r="D49" s="665"/>
      <c r="E49" s="230">
        <v>4264</v>
      </c>
      <c r="F49" s="251"/>
      <c r="G49" s="785">
        <v>1200</v>
      </c>
      <c r="H49" s="785">
        <v>1200</v>
      </c>
      <c r="I49" s="783">
        <v>0</v>
      </c>
      <c r="M49" s="198"/>
    </row>
    <row r="50" spans="1:13" ht="16.5" outlineLevel="1" thickBot="1">
      <c r="A50" s="235"/>
      <c r="B50" s="248"/>
      <c r="C50" s="664"/>
      <c r="D50" s="665"/>
      <c r="E50" s="230">
        <v>4267</v>
      </c>
      <c r="F50" s="251"/>
      <c r="G50" s="787">
        <v>1000</v>
      </c>
      <c r="H50" s="787">
        <v>1000</v>
      </c>
      <c r="I50" s="722"/>
      <c r="M50" s="732"/>
    </row>
    <row r="51" spans="1:13" ht="16.5" outlineLevel="1" thickBot="1">
      <c r="A51" s="235"/>
      <c r="B51" s="248"/>
      <c r="C51" s="664"/>
      <c r="D51" s="665"/>
      <c r="E51" s="230">
        <v>4269</v>
      </c>
      <c r="F51" s="251"/>
      <c r="G51" s="787">
        <v>1000</v>
      </c>
      <c r="H51" s="787">
        <v>1000</v>
      </c>
      <c r="I51" s="722"/>
      <c r="M51" s="198"/>
    </row>
    <row r="52" spans="1:13" ht="16.5" outlineLevel="1" thickBot="1">
      <c r="A52" s="235"/>
      <c r="B52" s="248"/>
      <c r="C52" s="664"/>
      <c r="D52" s="665"/>
      <c r="E52" s="230">
        <v>4823</v>
      </c>
      <c r="F52" s="251"/>
      <c r="G52" s="787">
        <v>1000</v>
      </c>
      <c r="H52" s="787">
        <v>1000</v>
      </c>
      <c r="I52" s="93"/>
      <c r="K52" s="760"/>
      <c r="L52" s="760"/>
      <c r="M52" s="744"/>
    </row>
    <row r="53" spans="1:13" ht="16.5" outlineLevel="1" thickBot="1">
      <c r="A53" s="235"/>
      <c r="B53" s="248"/>
      <c r="C53" s="664"/>
      <c r="D53" s="665"/>
      <c r="E53" s="230">
        <v>5122</v>
      </c>
      <c r="F53" s="251"/>
      <c r="G53" s="787">
        <v>0</v>
      </c>
      <c r="H53" s="787"/>
      <c r="I53" s="722">
        <v>0</v>
      </c>
      <c r="K53" s="760"/>
      <c r="L53" s="760"/>
      <c r="M53" s="744"/>
    </row>
    <row r="54" spans="1:13" ht="16.5" outlineLevel="1" thickBot="1">
      <c r="A54" s="235"/>
      <c r="B54" s="248"/>
      <c r="C54" s="664"/>
      <c r="D54" s="665"/>
      <c r="E54" s="230"/>
      <c r="F54" s="251"/>
      <c r="G54" s="93">
        <f ca="1">SUM(G15:G54)</f>
        <v>0</v>
      </c>
      <c r="H54" s="93"/>
      <c r="I54" s="722"/>
      <c r="K54" s="760"/>
      <c r="L54" s="760"/>
      <c r="M54" s="744"/>
    </row>
    <row r="55" spans="1:13" ht="16.5" thickBot="1">
      <c r="A55" s="788">
        <v>2130</v>
      </c>
      <c r="B55" s="801" t="s">
        <v>66</v>
      </c>
      <c r="C55" s="790">
        <v>3</v>
      </c>
      <c r="D55" s="791">
        <v>0</v>
      </c>
      <c r="E55" s="792" t="s">
        <v>275</v>
      </c>
      <c r="F55" s="802" t="s">
        <v>276</v>
      </c>
      <c r="G55" s="794">
        <f>H55+I55</f>
        <v>1200</v>
      </c>
      <c r="H55" s="794">
        <f>H57+H61+H65</f>
        <v>1200</v>
      </c>
      <c r="I55" s="794">
        <f>I57+I61+I65</f>
        <v>0</v>
      </c>
    </row>
    <row r="56" spans="1:13" s="680" customFormat="1" ht="10.5" customHeight="1" thickBot="1">
      <c r="A56" s="235"/>
      <c r="B56" s="224"/>
      <c r="C56" s="659"/>
      <c r="D56" s="660"/>
      <c r="E56" s="230" t="s">
        <v>808</v>
      </c>
      <c r="F56" s="239"/>
      <c r="G56" s="93"/>
      <c r="H56" s="93"/>
      <c r="I56" s="93"/>
    </row>
    <row r="57" spans="1:13" ht="24.75" hidden="1" outlineLevel="1" thickBot="1">
      <c r="A57" s="235">
        <v>2131</v>
      </c>
      <c r="B57" s="248" t="s">
        <v>66</v>
      </c>
      <c r="C57" s="664">
        <v>3</v>
      </c>
      <c r="D57" s="665">
        <v>1</v>
      </c>
      <c r="E57" s="230" t="s">
        <v>277</v>
      </c>
      <c r="F57" s="251" t="s">
        <v>278</v>
      </c>
      <c r="G57" s="93">
        <f>H57+I57</f>
        <v>0</v>
      </c>
      <c r="H57" s="93">
        <f>H59+H60</f>
        <v>0</v>
      </c>
      <c r="I57" s="93">
        <f>I59+I60</f>
        <v>0</v>
      </c>
    </row>
    <row r="58" spans="1:13" ht="36.75" hidden="1" outlineLevel="1" thickBot="1">
      <c r="A58" s="235"/>
      <c r="B58" s="248"/>
      <c r="C58" s="664"/>
      <c r="D58" s="665"/>
      <c r="E58" s="230" t="s">
        <v>12</v>
      </c>
      <c r="F58" s="251"/>
      <c r="G58" s="93"/>
      <c r="H58" s="93"/>
      <c r="I58" s="93"/>
    </row>
    <row r="59" spans="1:13" ht="16.5" hidden="1" outlineLevel="1" thickBot="1">
      <c r="A59" s="235"/>
      <c r="B59" s="248"/>
      <c r="C59" s="664"/>
      <c r="D59" s="665"/>
      <c r="E59" s="230" t="s">
        <v>13</v>
      </c>
      <c r="F59" s="251"/>
      <c r="G59" s="93">
        <f>H59+I59</f>
        <v>0</v>
      </c>
      <c r="H59" s="93"/>
      <c r="I59" s="93"/>
    </row>
    <row r="60" spans="1:13" ht="16.5" hidden="1" outlineLevel="1" thickBot="1">
      <c r="A60" s="235"/>
      <c r="B60" s="248"/>
      <c r="C60" s="664"/>
      <c r="D60" s="665"/>
      <c r="E60" s="230" t="s">
        <v>13</v>
      </c>
      <c r="F60" s="251"/>
      <c r="G60" s="93">
        <f>H60+I60</f>
        <v>0</v>
      </c>
      <c r="H60" s="93"/>
      <c r="I60" s="93"/>
    </row>
    <row r="61" spans="1:13" ht="14.25" hidden="1" customHeight="1" outlineLevel="1" thickBot="1">
      <c r="A61" s="235">
        <v>2132</v>
      </c>
      <c r="B61" s="248" t="s">
        <v>66</v>
      </c>
      <c r="C61" s="664">
        <v>3</v>
      </c>
      <c r="D61" s="665">
        <v>2</v>
      </c>
      <c r="E61" s="230" t="s">
        <v>279</v>
      </c>
      <c r="F61" s="251" t="s">
        <v>280</v>
      </c>
      <c r="G61" s="93">
        <f>H61+I61</f>
        <v>0</v>
      </c>
      <c r="H61" s="93">
        <f>H63+H64</f>
        <v>0</v>
      </c>
      <c r="I61" s="93">
        <f>I63+I64</f>
        <v>0</v>
      </c>
    </row>
    <row r="62" spans="1:13" ht="36.75" hidden="1" outlineLevel="1" thickBot="1">
      <c r="A62" s="235"/>
      <c r="B62" s="248"/>
      <c r="C62" s="664"/>
      <c r="D62" s="665"/>
      <c r="E62" s="230" t="s">
        <v>12</v>
      </c>
      <c r="F62" s="251"/>
      <c r="G62" s="93"/>
      <c r="H62" s="93"/>
      <c r="I62" s="93"/>
    </row>
    <row r="63" spans="1:13" ht="16.5" hidden="1" outlineLevel="1" thickBot="1">
      <c r="A63" s="235"/>
      <c r="B63" s="248"/>
      <c r="C63" s="664"/>
      <c r="D63" s="665"/>
      <c r="E63" s="230" t="s">
        <v>13</v>
      </c>
      <c r="F63" s="251"/>
      <c r="G63" s="93">
        <f t="shared" ref="G63:G81" si="0">H63+I63</f>
        <v>0</v>
      </c>
      <c r="H63" s="93"/>
      <c r="I63" s="93"/>
    </row>
    <row r="64" spans="1:13" ht="16.5" hidden="1" outlineLevel="1" thickBot="1">
      <c r="A64" s="235"/>
      <c r="B64" s="248"/>
      <c r="C64" s="664"/>
      <c r="D64" s="665"/>
      <c r="E64" s="230" t="s">
        <v>13</v>
      </c>
      <c r="F64" s="251"/>
      <c r="G64" s="93">
        <f t="shared" si="0"/>
        <v>0</v>
      </c>
      <c r="H64" s="93"/>
      <c r="I64" s="93"/>
    </row>
    <row r="65" spans="1:9" ht="16.5" collapsed="1" thickBot="1">
      <c r="A65" s="235">
        <v>2133</v>
      </c>
      <c r="B65" s="248" t="s">
        <v>66</v>
      </c>
      <c r="C65" s="664">
        <v>3</v>
      </c>
      <c r="D65" s="665">
        <v>3</v>
      </c>
      <c r="E65" s="230" t="s">
        <v>281</v>
      </c>
      <c r="F65" s="251" t="s">
        <v>282</v>
      </c>
      <c r="G65" s="93">
        <f t="shared" si="0"/>
        <v>1200</v>
      </c>
      <c r="H65" s="93">
        <v>1200</v>
      </c>
      <c r="I65" s="93">
        <f>SUM(I67:I80)</f>
        <v>0</v>
      </c>
    </row>
    <row r="66" spans="1:9" ht="26.25" customHeight="1" thickBot="1">
      <c r="A66" s="235"/>
      <c r="B66" s="248"/>
      <c r="C66" s="664"/>
      <c r="D66" s="665"/>
      <c r="E66" s="230" t="s">
        <v>12</v>
      </c>
      <c r="F66" s="251"/>
      <c r="G66" s="93">
        <f t="shared" si="0"/>
        <v>0</v>
      </c>
      <c r="H66" s="93"/>
      <c r="I66" s="93">
        <f>SUM(I67:I78)</f>
        <v>0</v>
      </c>
    </row>
    <row r="67" spans="1:9" ht="16.5" thickBot="1">
      <c r="A67" s="235"/>
      <c r="B67" s="248"/>
      <c r="C67" s="664"/>
      <c r="D67" s="665"/>
      <c r="E67" s="230" t="s">
        <v>550</v>
      </c>
      <c r="F67" s="251"/>
      <c r="G67" s="93">
        <f t="shared" si="0"/>
        <v>0</v>
      </c>
      <c r="H67" s="725"/>
      <c r="I67" s="93"/>
    </row>
    <row r="68" spans="1:9" ht="16.5" thickBot="1">
      <c r="A68" s="235"/>
      <c r="B68" s="248"/>
      <c r="C68" s="664"/>
      <c r="D68" s="665"/>
      <c r="E68" s="230">
        <v>4221</v>
      </c>
      <c r="F68" s="251"/>
      <c r="G68" s="120">
        <v>0</v>
      </c>
      <c r="H68" s="721">
        <v>0</v>
      </c>
      <c r="I68" s="93"/>
    </row>
    <row r="69" spans="1:9" ht="16.5" thickBot="1">
      <c r="A69" s="235"/>
      <c r="B69" s="248"/>
      <c r="C69" s="664"/>
      <c r="D69" s="665"/>
      <c r="E69" s="230">
        <v>4112</v>
      </c>
      <c r="F69" s="251"/>
      <c r="G69" s="93">
        <f t="shared" si="0"/>
        <v>0</v>
      </c>
      <c r="H69" s="93"/>
      <c r="I69" s="93"/>
    </row>
    <row r="70" spans="1:9" ht="16.5" thickBot="1">
      <c r="A70" s="235"/>
      <c r="B70" s="248"/>
      <c r="C70" s="664"/>
      <c r="D70" s="665"/>
      <c r="E70" s="230">
        <v>4261</v>
      </c>
      <c r="F70" s="251"/>
      <c r="G70" s="93">
        <f t="shared" si="0"/>
        <v>0</v>
      </c>
      <c r="H70" s="93"/>
      <c r="I70" s="93"/>
    </row>
    <row r="71" spans="1:9" ht="16.5" thickBot="1">
      <c r="A71" s="235"/>
      <c r="B71" s="248"/>
      <c r="C71" s="664"/>
      <c r="D71" s="665"/>
      <c r="E71" s="230">
        <v>4269</v>
      </c>
      <c r="F71" s="251"/>
      <c r="G71" s="93">
        <f t="shared" si="0"/>
        <v>0</v>
      </c>
      <c r="H71" s="725">
        <v>0</v>
      </c>
      <c r="I71" s="93"/>
    </row>
    <row r="72" spans="1:9" ht="16.5" thickBot="1">
      <c r="A72" s="235"/>
      <c r="B72" s="248"/>
      <c r="C72" s="664"/>
      <c r="D72" s="665"/>
      <c r="E72" s="230">
        <v>4214</v>
      </c>
      <c r="F72" s="251"/>
      <c r="G72" s="93">
        <f t="shared" si="0"/>
        <v>0</v>
      </c>
      <c r="H72" s="93"/>
      <c r="I72" s="93"/>
    </row>
    <row r="73" spans="1:9" ht="16.5" thickBot="1">
      <c r="A73" s="235"/>
      <c r="B73" s="248"/>
      <c r="C73" s="664"/>
      <c r="D73" s="665"/>
      <c r="E73" s="230">
        <v>4212</v>
      </c>
      <c r="F73" s="251"/>
      <c r="G73" s="93">
        <f t="shared" si="0"/>
        <v>0</v>
      </c>
      <c r="H73" s="93"/>
      <c r="I73" s="93"/>
    </row>
    <row r="74" spans="1:9" ht="16.5" thickBot="1">
      <c r="A74" s="235"/>
      <c r="B74" s="248"/>
      <c r="C74" s="664"/>
      <c r="D74" s="665"/>
      <c r="E74" s="230">
        <v>4213</v>
      </c>
      <c r="F74" s="251"/>
      <c r="G74" s="93">
        <f t="shared" si="0"/>
        <v>0</v>
      </c>
      <c r="H74" s="93"/>
      <c r="I74" s="93"/>
    </row>
    <row r="75" spans="1:9" ht="16.5" thickBot="1">
      <c r="A75" s="235"/>
      <c r="B75" s="248"/>
      <c r="C75" s="664"/>
      <c r="D75" s="665"/>
      <c r="E75" s="230">
        <v>4232</v>
      </c>
      <c r="F75" s="251"/>
      <c r="G75" s="93">
        <v>1200</v>
      </c>
      <c r="H75" s="707">
        <v>1200</v>
      </c>
      <c r="I75" s="93"/>
    </row>
    <row r="76" spans="1:9" ht="17.25" customHeight="1" thickBot="1">
      <c r="A76" s="235"/>
      <c r="B76" s="248"/>
      <c r="C76" s="664"/>
      <c r="D76" s="665"/>
      <c r="E76" s="230">
        <v>4231</v>
      </c>
      <c r="F76" s="251"/>
      <c r="G76" s="93">
        <f t="shared" si="0"/>
        <v>0</v>
      </c>
      <c r="H76" s="93"/>
      <c r="I76" s="93"/>
    </row>
    <row r="77" spans="1:9" ht="16.5" hidden="1" thickBot="1">
      <c r="A77" s="235"/>
      <c r="B77" s="248"/>
      <c r="C77" s="664"/>
      <c r="D77" s="665"/>
      <c r="E77" s="230" t="s">
        <v>13</v>
      </c>
      <c r="F77" s="251"/>
      <c r="G77" s="93">
        <f t="shared" si="0"/>
        <v>0</v>
      </c>
      <c r="H77" s="93"/>
      <c r="I77" s="93"/>
    </row>
    <row r="78" spans="1:9" ht="16.5" customHeight="1" thickBot="1">
      <c r="A78" s="235"/>
      <c r="B78" s="248"/>
      <c r="C78" s="664"/>
      <c r="D78" s="665"/>
      <c r="E78" s="230">
        <v>4252</v>
      </c>
      <c r="F78" s="251"/>
      <c r="G78" s="93">
        <f t="shared" si="0"/>
        <v>0</v>
      </c>
      <c r="H78" s="93"/>
      <c r="I78" s="93"/>
    </row>
    <row r="79" spans="1:9" ht="16.5" thickBot="1">
      <c r="A79" s="235"/>
      <c r="B79" s="248"/>
      <c r="C79" s="664"/>
      <c r="D79" s="665"/>
      <c r="E79" s="230">
        <v>5122</v>
      </c>
      <c r="F79" s="251"/>
      <c r="G79" s="707">
        <f>SUM(H79:I79)</f>
        <v>0</v>
      </c>
      <c r="H79" s="93"/>
      <c r="I79" s="769"/>
    </row>
    <row r="80" spans="1:9" ht="16.5" thickBot="1">
      <c r="A80" s="235"/>
      <c r="B80" s="248"/>
      <c r="C80" s="664"/>
      <c r="D80" s="665"/>
      <c r="E80" s="230">
        <v>5129</v>
      </c>
      <c r="F80" s="251"/>
      <c r="G80" s="93">
        <f>SUM(H80:I80)</f>
        <v>0</v>
      </c>
      <c r="H80" s="93"/>
      <c r="I80" s="93"/>
    </row>
    <row r="81" spans="1:9" ht="12.75" customHeight="1" outlineLevel="1" thickBot="1">
      <c r="A81" s="235">
        <v>2140</v>
      </c>
      <c r="B81" s="224" t="s">
        <v>66</v>
      </c>
      <c r="C81" s="659">
        <v>4</v>
      </c>
      <c r="D81" s="660">
        <v>0</v>
      </c>
      <c r="E81" s="238" t="s">
        <v>283</v>
      </c>
      <c r="F81" s="239" t="s">
        <v>284</v>
      </c>
      <c r="G81" s="93">
        <f t="shared" si="0"/>
        <v>0</v>
      </c>
      <c r="H81" s="93">
        <f>H83</f>
        <v>0</v>
      </c>
      <c r="I81" s="93">
        <f>I83</f>
        <v>0</v>
      </c>
    </row>
    <row r="82" spans="1:9" s="680" customFormat="1" ht="10.5" customHeight="1" outlineLevel="1" thickBot="1">
      <c r="A82" s="235"/>
      <c r="B82" s="224"/>
      <c r="C82" s="659"/>
      <c r="D82" s="660"/>
      <c r="E82" s="230" t="s">
        <v>808</v>
      </c>
      <c r="F82" s="239"/>
      <c r="G82" s="93"/>
      <c r="H82" s="93"/>
      <c r="I82" s="93"/>
    </row>
    <row r="83" spans="1:9" ht="16.5" outlineLevel="1" thickBot="1">
      <c r="A83" s="235">
        <v>2141</v>
      </c>
      <c r="B83" s="248" t="s">
        <v>66</v>
      </c>
      <c r="C83" s="664">
        <v>4</v>
      </c>
      <c r="D83" s="665">
        <v>1</v>
      </c>
      <c r="E83" s="230" t="s">
        <v>285</v>
      </c>
      <c r="F83" s="257" t="s">
        <v>286</v>
      </c>
      <c r="G83" s="93">
        <f>H83+I83</f>
        <v>0</v>
      </c>
      <c r="H83" s="93">
        <f>H85+H86</f>
        <v>0</v>
      </c>
      <c r="I83" s="93">
        <f>I85+I86</f>
        <v>0</v>
      </c>
    </row>
    <row r="84" spans="1:9" ht="36.75" outlineLevel="1" thickBot="1">
      <c r="A84" s="235"/>
      <c r="B84" s="248"/>
      <c r="C84" s="664"/>
      <c r="D84" s="665"/>
      <c r="E84" s="230" t="s">
        <v>12</v>
      </c>
      <c r="F84" s="251"/>
      <c r="G84" s="93"/>
      <c r="H84" s="93"/>
      <c r="I84" s="93"/>
    </row>
    <row r="85" spans="1:9" ht="16.5" outlineLevel="1" thickBot="1">
      <c r="A85" s="235"/>
      <c r="B85" s="248"/>
      <c r="C85" s="664"/>
      <c r="D85" s="665"/>
      <c r="E85" s="230" t="s">
        <v>13</v>
      </c>
      <c r="F85" s="251"/>
      <c r="G85" s="93">
        <f>H85+I85</f>
        <v>0</v>
      </c>
      <c r="H85" s="93"/>
      <c r="I85" s="93"/>
    </row>
    <row r="86" spans="1:9" ht="16.5" outlineLevel="1" thickBot="1">
      <c r="A86" s="235"/>
      <c r="B86" s="248"/>
      <c r="C86" s="664"/>
      <c r="D86" s="665"/>
      <c r="E86" s="230" t="s">
        <v>13</v>
      </c>
      <c r="F86" s="251"/>
      <c r="G86" s="93">
        <f>H86+I86</f>
        <v>0</v>
      </c>
      <c r="H86" s="93"/>
      <c r="I86" s="93"/>
    </row>
    <row r="87" spans="1:9" ht="36.75" outlineLevel="1" thickBot="1">
      <c r="A87" s="235">
        <v>2150</v>
      </c>
      <c r="B87" s="224" t="s">
        <v>66</v>
      </c>
      <c r="C87" s="659">
        <v>5</v>
      </c>
      <c r="D87" s="660">
        <v>0</v>
      </c>
      <c r="E87" s="238" t="s">
        <v>287</v>
      </c>
      <c r="F87" s="239" t="s">
        <v>288</v>
      </c>
      <c r="G87" s="93">
        <f>H87+I87</f>
        <v>0</v>
      </c>
      <c r="H87" s="93">
        <f>H89</f>
        <v>0</v>
      </c>
      <c r="I87" s="93">
        <f>I89</f>
        <v>0</v>
      </c>
    </row>
    <row r="88" spans="1:9" s="680" customFormat="1" ht="10.5" customHeight="1" outlineLevel="1" thickBot="1">
      <c r="A88" s="235"/>
      <c r="B88" s="224"/>
      <c r="C88" s="659"/>
      <c r="D88" s="660"/>
      <c r="E88" s="230" t="s">
        <v>808</v>
      </c>
      <c r="F88" s="239"/>
      <c r="G88" s="93"/>
      <c r="H88" s="93"/>
      <c r="I88" s="93"/>
    </row>
    <row r="89" spans="1:9" ht="24.75" outlineLevel="1" thickBot="1">
      <c r="A89" s="235">
        <v>2151</v>
      </c>
      <c r="B89" s="248" t="s">
        <v>66</v>
      </c>
      <c r="C89" s="664">
        <v>5</v>
      </c>
      <c r="D89" s="665">
        <v>1</v>
      </c>
      <c r="E89" s="230" t="s">
        <v>289</v>
      </c>
      <c r="F89" s="257" t="s">
        <v>290</v>
      </c>
      <c r="G89" s="93">
        <f>H89+I89</f>
        <v>0</v>
      </c>
      <c r="H89" s="93">
        <f>H91+H92</f>
        <v>0</v>
      </c>
      <c r="I89" s="93">
        <f>I91+I92</f>
        <v>0</v>
      </c>
    </row>
    <row r="90" spans="1:9" ht="36.75" outlineLevel="1" thickBot="1">
      <c r="A90" s="235"/>
      <c r="B90" s="248"/>
      <c r="C90" s="664"/>
      <c r="D90" s="665"/>
      <c r="E90" s="230" t="s">
        <v>12</v>
      </c>
      <c r="F90" s="251"/>
      <c r="G90" s="93"/>
      <c r="H90" s="93"/>
      <c r="I90" s="93"/>
    </row>
    <row r="91" spans="1:9" ht="16.5" outlineLevel="1" thickBot="1">
      <c r="A91" s="235"/>
      <c r="B91" s="248"/>
      <c r="C91" s="664"/>
      <c r="D91" s="665"/>
      <c r="E91" s="230">
        <v>5134</v>
      </c>
      <c r="F91" s="251"/>
      <c r="G91" s="93">
        <f>H91+I91</f>
        <v>0</v>
      </c>
      <c r="H91" s="93"/>
      <c r="I91" s="93"/>
    </row>
    <row r="92" spans="1:9" ht="16.5" outlineLevel="1" thickBot="1">
      <c r="A92" s="235"/>
      <c r="B92" s="248"/>
      <c r="C92" s="664"/>
      <c r="D92" s="665"/>
      <c r="E92" s="230" t="s">
        <v>13</v>
      </c>
      <c r="F92" s="251"/>
      <c r="G92" s="93">
        <f>H92+I92</f>
        <v>0</v>
      </c>
      <c r="H92" s="93"/>
      <c r="I92" s="93"/>
    </row>
    <row r="93" spans="1:9" ht="29.25" outlineLevel="1" thickBot="1">
      <c r="A93" s="788">
        <v>2160</v>
      </c>
      <c r="B93" s="801" t="s">
        <v>66</v>
      </c>
      <c r="C93" s="790">
        <v>6</v>
      </c>
      <c r="D93" s="791">
        <v>0</v>
      </c>
      <c r="E93" s="792" t="s">
        <v>291</v>
      </c>
      <c r="F93" s="803" t="s">
        <v>292</v>
      </c>
      <c r="G93" s="794">
        <f>H93+I93</f>
        <v>0</v>
      </c>
      <c r="H93" s="804">
        <v>0</v>
      </c>
      <c r="I93" s="794">
        <f>I95</f>
        <v>0</v>
      </c>
    </row>
    <row r="94" spans="1:9" s="680" customFormat="1" ht="10.5" customHeight="1" outlineLevel="1" thickBot="1">
      <c r="A94" s="235"/>
      <c r="B94" s="224"/>
      <c r="C94" s="659"/>
      <c r="D94" s="660"/>
      <c r="E94" s="230" t="s">
        <v>808</v>
      </c>
      <c r="F94" s="239"/>
      <c r="G94" s="93"/>
      <c r="H94" s="93"/>
      <c r="I94" s="93"/>
    </row>
    <row r="95" spans="1:9" ht="24.75" outlineLevel="1" thickBot="1">
      <c r="A95" s="235">
        <v>2161</v>
      </c>
      <c r="B95" s="248" t="s">
        <v>66</v>
      </c>
      <c r="C95" s="664">
        <v>6</v>
      </c>
      <c r="D95" s="665">
        <v>1</v>
      </c>
      <c r="E95" s="230" t="s">
        <v>294</v>
      </c>
      <c r="F95" s="251" t="s">
        <v>299</v>
      </c>
      <c r="G95" s="93">
        <f>H95+I95</f>
        <v>0</v>
      </c>
      <c r="H95" s="121">
        <v>0</v>
      </c>
      <c r="I95" s="121">
        <v>0</v>
      </c>
    </row>
    <row r="96" spans="1:9" ht="36.75" outlineLevel="1" thickBot="1">
      <c r="A96" s="235"/>
      <c r="B96" s="248"/>
      <c r="C96" s="664"/>
      <c r="D96" s="665"/>
      <c r="E96" s="230" t="s">
        <v>12</v>
      </c>
      <c r="F96" s="251"/>
      <c r="G96" s="93"/>
      <c r="H96" s="93"/>
      <c r="I96" s="93"/>
    </row>
    <row r="97" spans="1:12" ht="16.5" outlineLevel="1" thickBot="1">
      <c r="A97" s="235"/>
      <c r="B97" s="248"/>
      <c r="C97" s="664"/>
      <c r="D97" s="665"/>
      <c r="E97" s="230">
        <v>4241</v>
      </c>
      <c r="F97" s="251"/>
      <c r="G97" s="93">
        <f t="shared" ref="G97:G108" si="1">H97+I97</f>
        <v>0</v>
      </c>
      <c r="H97" s="121"/>
      <c r="I97" s="93"/>
    </row>
    <row r="98" spans="1:12" ht="16.5" outlineLevel="1" thickBot="1">
      <c r="A98" s="235"/>
      <c r="B98" s="248"/>
      <c r="C98" s="664"/>
      <c r="D98" s="665"/>
      <c r="E98" s="230">
        <v>4251</v>
      </c>
      <c r="F98" s="251"/>
      <c r="G98" s="93">
        <f t="shared" si="1"/>
        <v>0</v>
      </c>
      <c r="H98" s="722">
        <v>0</v>
      </c>
      <c r="I98" s="93"/>
    </row>
    <row r="99" spans="1:12" ht="16.5" outlineLevel="1" thickBot="1">
      <c r="A99" s="235"/>
      <c r="B99" s="248"/>
      <c r="C99" s="664"/>
      <c r="D99" s="665"/>
      <c r="E99" s="230">
        <v>4823</v>
      </c>
      <c r="F99" s="251"/>
      <c r="G99" s="93">
        <f t="shared" si="1"/>
        <v>0</v>
      </c>
      <c r="H99" s="122"/>
      <c r="I99" s="93"/>
    </row>
    <row r="100" spans="1:12" ht="16.5" outlineLevel="1" thickBot="1">
      <c r="A100" s="235"/>
      <c r="B100" s="248"/>
      <c r="C100" s="664"/>
      <c r="D100" s="665"/>
      <c r="E100" s="230">
        <v>4819</v>
      </c>
      <c r="F100" s="251"/>
      <c r="G100" s="93">
        <f t="shared" si="1"/>
        <v>0</v>
      </c>
      <c r="H100" s="93"/>
      <c r="I100" s="93"/>
    </row>
    <row r="101" spans="1:12" ht="16.5" outlineLevel="1" thickBot="1">
      <c r="A101" s="235"/>
      <c r="B101" s="248"/>
      <c r="C101" s="664"/>
      <c r="D101" s="665"/>
      <c r="E101" s="230">
        <v>4239</v>
      </c>
      <c r="F101" s="251"/>
      <c r="G101" s="93">
        <f t="shared" si="1"/>
        <v>0</v>
      </c>
      <c r="H101" s="722"/>
      <c r="I101" s="93"/>
    </row>
    <row r="102" spans="1:12" ht="16.5" outlineLevel="1" thickBot="1">
      <c r="A102" s="235"/>
      <c r="B102" s="248"/>
      <c r="C102" s="664"/>
      <c r="D102" s="665"/>
      <c r="E102" s="230">
        <v>4637</v>
      </c>
      <c r="F102" s="251"/>
      <c r="G102" s="93">
        <f t="shared" si="1"/>
        <v>0</v>
      </c>
      <c r="H102" s="121"/>
      <c r="I102" s="93"/>
    </row>
    <row r="103" spans="1:12" ht="16.5" outlineLevel="1" thickBot="1">
      <c r="A103" s="235"/>
      <c r="B103" s="248"/>
      <c r="C103" s="664"/>
      <c r="D103" s="665"/>
      <c r="E103" s="230">
        <v>4521</v>
      </c>
      <c r="F103" s="251"/>
      <c r="G103" s="93">
        <f t="shared" si="1"/>
        <v>0</v>
      </c>
      <c r="H103" s="766"/>
      <c r="I103" s="93"/>
    </row>
    <row r="104" spans="1:12" ht="16.5" outlineLevel="1" thickBot="1">
      <c r="A104" s="235"/>
      <c r="B104" s="248"/>
      <c r="C104" s="664"/>
      <c r="D104" s="665"/>
      <c r="E104" s="230">
        <v>5113</v>
      </c>
      <c r="F104" s="251"/>
      <c r="G104" s="725">
        <f>I104</f>
        <v>0</v>
      </c>
      <c r="H104" s="121"/>
      <c r="I104" s="725"/>
      <c r="L104" s="198"/>
    </row>
    <row r="105" spans="1:12" ht="16.5" outlineLevel="1" thickBot="1">
      <c r="A105" s="235"/>
      <c r="B105" s="248"/>
      <c r="C105" s="664"/>
      <c r="D105" s="665"/>
      <c r="E105" s="230">
        <v>5134</v>
      </c>
      <c r="F105" s="251"/>
      <c r="G105" s="93">
        <f>I105</f>
        <v>0</v>
      </c>
      <c r="H105" s="121"/>
      <c r="I105" s="725"/>
    </row>
    <row r="106" spans="1:12" ht="16.5" outlineLevel="1" thickBot="1">
      <c r="A106" s="235"/>
      <c r="B106" s="248"/>
      <c r="C106" s="664"/>
      <c r="D106" s="665"/>
      <c r="E106" s="230">
        <v>5122</v>
      </c>
      <c r="F106" s="251"/>
      <c r="G106" s="93"/>
      <c r="H106" s="781"/>
      <c r="I106" s="781"/>
      <c r="L106" s="198"/>
    </row>
    <row r="107" spans="1:12" ht="16.5" outlineLevel="1" thickBot="1">
      <c r="A107" s="235"/>
      <c r="B107" s="248"/>
      <c r="C107" s="664"/>
      <c r="D107" s="665"/>
      <c r="E107" s="230">
        <v>5129</v>
      </c>
      <c r="F107" s="251"/>
      <c r="G107" s="725">
        <v>0</v>
      </c>
      <c r="H107" s="726">
        <v>0</v>
      </c>
      <c r="I107" s="725">
        <v>0</v>
      </c>
      <c r="L107" s="198"/>
    </row>
    <row r="108" spans="1:12" ht="16.5" outlineLevel="1" thickBot="1">
      <c r="A108" s="235">
        <v>2170</v>
      </c>
      <c r="B108" s="224" t="s">
        <v>66</v>
      </c>
      <c r="C108" s="659">
        <v>7</v>
      </c>
      <c r="D108" s="660">
        <v>0</v>
      </c>
      <c r="E108" s="238" t="s">
        <v>115</v>
      </c>
      <c r="F108" s="251"/>
      <c r="G108" s="93">
        <f t="shared" si="1"/>
        <v>0</v>
      </c>
      <c r="H108" s="93">
        <f>H110</f>
        <v>0</v>
      </c>
      <c r="I108" s="93">
        <f>I110</f>
        <v>0</v>
      </c>
      <c r="L108" s="744"/>
    </row>
    <row r="109" spans="1:12" s="680" customFormat="1" ht="10.5" customHeight="1" outlineLevel="1" thickBot="1">
      <c r="A109" s="235"/>
      <c r="B109" s="224"/>
      <c r="C109" s="659"/>
      <c r="D109" s="660"/>
      <c r="E109" s="230" t="s">
        <v>808</v>
      </c>
      <c r="F109" s="239"/>
      <c r="G109" s="93"/>
      <c r="H109" s="93"/>
      <c r="I109" s="93"/>
    </row>
    <row r="110" spans="1:12" ht="16.5" outlineLevel="1" thickBot="1">
      <c r="A110" s="235">
        <v>2171</v>
      </c>
      <c r="B110" s="248" t="s">
        <v>66</v>
      </c>
      <c r="C110" s="664">
        <v>7</v>
      </c>
      <c r="D110" s="665">
        <v>1</v>
      </c>
      <c r="E110" s="230" t="s">
        <v>115</v>
      </c>
      <c r="F110" s="251"/>
      <c r="G110" s="93">
        <f>H110+I110</f>
        <v>0</v>
      </c>
      <c r="H110" s="93">
        <f>H112+H113</f>
        <v>0</v>
      </c>
      <c r="I110" s="93">
        <f>I112+I113</f>
        <v>0</v>
      </c>
    </row>
    <row r="111" spans="1:12" ht="36.75" outlineLevel="1" thickBot="1">
      <c r="A111" s="235"/>
      <c r="B111" s="248"/>
      <c r="C111" s="664"/>
      <c r="D111" s="665"/>
      <c r="E111" s="230" t="s">
        <v>12</v>
      </c>
      <c r="F111" s="251"/>
      <c r="G111" s="93"/>
      <c r="H111" s="93"/>
      <c r="I111" s="93"/>
    </row>
    <row r="112" spans="1:12" ht="16.5" outlineLevel="1" thickBot="1">
      <c r="A112" s="235"/>
      <c r="B112" s="248"/>
      <c r="C112" s="664"/>
      <c r="D112" s="665"/>
      <c r="E112" s="230" t="s">
        <v>13</v>
      </c>
      <c r="F112" s="251"/>
      <c r="G112" s="93">
        <f>H112+I112</f>
        <v>0</v>
      </c>
      <c r="H112" s="93"/>
      <c r="I112" s="93"/>
    </row>
    <row r="113" spans="1:9" ht="16.5" outlineLevel="1" thickBot="1">
      <c r="A113" s="235"/>
      <c r="B113" s="248"/>
      <c r="C113" s="664"/>
      <c r="D113" s="665"/>
      <c r="E113" s="230" t="s">
        <v>13</v>
      </c>
      <c r="F113" s="251"/>
      <c r="G113" s="93">
        <f>H113+I113</f>
        <v>0</v>
      </c>
      <c r="H113" s="93"/>
      <c r="I113" s="93"/>
    </row>
    <row r="114" spans="1:9" ht="29.25" customHeight="1" outlineLevel="1" thickBot="1">
      <c r="A114" s="235">
        <v>2180</v>
      </c>
      <c r="B114" s="224" t="s">
        <v>66</v>
      </c>
      <c r="C114" s="659">
        <v>8</v>
      </c>
      <c r="D114" s="660">
        <v>0</v>
      </c>
      <c r="E114" s="238" t="s">
        <v>300</v>
      </c>
      <c r="F114" s="239" t="s">
        <v>301</v>
      </c>
      <c r="G114" s="93">
        <f>H114+I114</f>
        <v>0</v>
      </c>
      <c r="H114" s="93">
        <f>H116+H120</f>
        <v>0</v>
      </c>
      <c r="I114" s="93">
        <f>I116+I120</f>
        <v>0</v>
      </c>
    </row>
    <row r="115" spans="1:9" s="680" customFormat="1" ht="10.5" customHeight="1" outlineLevel="1" thickBot="1">
      <c r="A115" s="235"/>
      <c r="B115" s="224"/>
      <c r="C115" s="659"/>
      <c r="D115" s="660"/>
      <c r="E115" s="230" t="s">
        <v>808</v>
      </c>
      <c r="F115" s="239"/>
      <c r="G115" s="93"/>
      <c r="H115" s="93"/>
      <c r="I115" s="93"/>
    </row>
    <row r="116" spans="1:9" ht="29.25" outlineLevel="1" thickBot="1">
      <c r="A116" s="235">
        <v>2181</v>
      </c>
      <c r="B116" s="248" t="s">
        <v>66</v>
      </c>
      <c r="C116" s="664">
        <v>8</v>
      </c>
      <c r="D116" s="665">
        <v>1</v>
      </c>
      <c r="E116" s="230" t="s">
        <v>300</v>
      </c>
      <c r="F116" s="257" t="s">
        <v>302</v>
      </c>
      <c r="G116" s="93">
        <f>H116+I116</f>
        <v>0</v>
      </c>
      <c r="H116" s="93">
        <f>H118+H119</f>
        <v>0</v>
      </c>
      <c r="I116" s="93">
        <f>I118+I119</f>
        <v>0</v>
      </c>
    </row>
    <row r="117" spans="1:9" ht="16.5" outlineLevel="1" thickBot="1">
      <c r="A117" s="235"/>
      <c r="B117" s="248"/>
      <c r="C117" s="664"/>
      <c r="D117" s="665"/>
      <c r="E117" s="261" t="s">
        <v>808</v>
      </c>
      <c r="F117" s="257"/>
      <c r="G117" s="93"/>
      <c r="H117" s="93"/>
      <c r="I117" s="93"/>
    </row>
    <row r="118" spans="1:9" ht="16.5" outlineLevel="1" thickBot="1">
      <c r="A118" s="235">
        <v>2182</v>
      </c>
      <c r="B118" s="248" t="s">
        <v>66</v>
      </c>
      <c r="C118" s="664">
        <v>8</v>
      </c>
      <c r="D118" s="665">
        <v>1</v>
      </c>
      <c r="E118" s="261" t="s">
        <v>819</v>
      </c>
      <c r="F118" s="257"/>
      <c r="G118" s="93">
        <f>H118+I118</f>
        <v>0</v>
      </c>
      <c r="H118" s="93"/>
      <c r="I118" s="93"/>
    </row>
    <row r="119" spans="1:9" ht="16.5" outlineLevel="1" thickBot="1">
      <c r="A119" s="235">
        <v>2183</v>
      </c>
      <c r="B119" s="248" t="s">
        <v>66</v>
      </c>
      <c r="C119" s="664">
        <v>8</v>
      </c>
      <c r="D119" s="665">
        <v>1</v>
      </c>
      <c r="E119" s="261" t="s">
        <v>820</v>
      </c>
      <c r="F119" s="257"/>
      <c r="G119" s="93">
        <f>H119+I119</f>
        <v>0</v>
      </c>
      <c r="H119" s="93"/>
      <c r="I119" s="93"/>
    </row>
    <row r="120" spans="1:9" ht="24.75" outlineLevel="1" thickBot="1">
      <c r="A120" s="235">
        <v>2184</v>
      </c>
      <c r="B120" s="248" t="s">
        <v>66</v>
      </c>
      <c r="C120" s="664">
        <v>8</v>
      </c>
      <c r="D120" s="665">
        <v>1</v>
      </c>
      <c r="E120" s="261" t="s">
        <v>825</v>
      </c>
      <c r="F120" s="257"/>
      <c r="G120" s="93">
        <f>H120+I120</f>
        <v>0</v>
      </c>
      <c r="H120" s="93"/>
      <c r="I120" s="93">
        <f>I122+I123</f>
        <v>0</v>
      </c>
    </row>
    <row r="121" spans="1:9" ht="36.75" outlineLevel="1" thickBot="1">
      <c r="A121" s="235"/>
      <c r="B121" s="248"/>
      <c r="C121" s="664"/>
      <c r="D121" s="665"/>
      <c r="E121" s="230" t="s">
        <v>12</v>
      </c>
      <c r="F121" s="251"/>
      <c r="G121" s="93"/>
      <c r="H121" s="93"/>
      <c r="I121" s="93"/>
    </row>
    <row r="122" spans="1:9" ht="16.5" outlineLevel="1" thickBot="1">
      <c r="A122" s="235"/>
      <c r="B122" s="248"/>
      <c r="C122" s="664"/>
      <c r="D122" s="665"/>
      <c r="E122" s="230" t="s">
        <v>13</v>
      </c>
      <c r="F122" s="251"/>
      <c r="G122" s="93">
        <f>H122+I122</f>
        <v>0</v>
      </c>
      <c r="H122" s="93"/>
      <c r="I122" s="93"/>
    </row>
    <row r="123" spans="1:9" ht="16.5" outlineLevel="1" thickBot="1">
      <c r="A123" s="235"/>
      <c r="B123" s="248"/>
      <c r="C123" s="664"/>
      <c r="D123" s="665"/>
      <c r="E123" s="230">
        <v>4637</v>
      </c>
      <c r="F123" s="251"/>
      <c r="G123" s="93">
        <f>H123+I123</f>
        <v>0</v>
      </c>
      <c r="H123" s="93"/>
      <c r="I123" s="93"/>
    </row>
    <row r="124" spans="1:9" ht="16.5" outlineLevel="1" thickBot="1">
      <c r="A124" s="235">
        <v>2185</v>
      </c>
      <c r="B124" s="248" t="s">
        <v>75</v>
      </c>
      <c r="C124" s="664">
        <v>8</v>
      </c>
      <c r="D124" s="665">
        <v>1</v>
      </c>
      <c r="E124" s="261"/>
      <c r="F124" s="257"/>
      <c r="G124" s="93"/>
      <c r="H124" s="93"/>
      <c r="I124" s="93"/>
    </row>
    <row r="125" spans="1:9" s="679" customFormat="1" ht="29.25" customHeight="1" thickBot="1">
      <c r="A125" s="666">
        <v>2200</v>
      </c>
      <c r="B125" s="652" t="s">
        <v>67</v>
      </c>
      <c r="C125" s="667">
        <v>0</v>
      </c>
      <c r="D125" s="668">
        <v>0</v>
      </c>
      <c r="E125" s="655" t="s">
        <v>868</v>
      </c>
      <c r="F125" s="669" t="s">
        <v>303</v>
      </c>
      <c r="G125" s="712">
        <f>H125+I125</f>
        <v>0</v>
      </c>
      <c r="H125" s="91">
        <f>SUM(H155+H154)</f>
        <v>0</v>
      </c>
      <c r="I125" s="94">
        <f>I127+I133+I139+I145+I149</f>
        <v>0</v>
      </c>
    </row>
    <row r="126" spans="1:9" ht="11.25" hidden="1" customHeight="1" outlineLevel="1" thickBot="1">
      <c r="A126" s="229"/>
      <c r="B126" s="224"/>
      <c r="C126" s="657"/>
      <c r="D126" s="658"/>
      <c r="E126" s="230" t="s">
        <v>807</v>
      </c>
      <c r="F126" s="231"/>
      <c r="G126" s="91"/>
      <c r="H126" s="91">
        <v>250</v>
      </c>
      <c r="I126" s="91"/>
    </row>
    <row r="127" spans="1:9" ht="16.5" hidden="1" outlineLevel="2" thickBot="1">
      <c r="A127" s="235">
        <v>2210</v>
      </c>
      <c r="B127" s="224" t="s">
        <v>67</v>
      </c>
      <c r="C127" s="664">
        <v>1</v>
      </c>
      <c r="D127" s="665">
        <v>0</v>
      </c>
      <c r="E127" s="238" t="s">
        <v>304</v>
      </c>
      <c r="F127" s="267" t="s">
        <v>305</v>
      </c>
      <c r="G127" s="91">
        <f>H127+I127</f>
        <v>250</v>
      </c>
      <c r="H127" s="91">
        <v>250</v>
      </c>
      <c r="I127" s="91">
        <f>I129</f>
        <v>0</v>
      </c>
    </row>
    <row r="128" spans="1:9" s="680" customFormat="1" ht="10.5" hidden="1" customHeight="1" outlineLevel="2" thickBot="1">
      <c r="A128" s="235"/>
      <c r="B128" s="224"/>
      <c r="C128" s="659"/>
      <c r="D128" s="660"/>
      <c r="E128" s="230" t="s">
        <v>808</v>
      </c>
      <c r="F128" s="239"/>
      <c r="G128" s="91"/>
      <c r="H128" s="91">
        <v>250</v>
      </c>
      <c r="I128" s="91"/>
    </row>
    <row r="129" spans="1:9" ht="16.5" hidden="1" outlineLevel="2" thickBot="1">
      <c r="A129" s="235">
        <v>2211</v>
      </c>
      <c r="B129" s="248" t="s">
        <v>67</v>
      </c>
      <c r="C129" s="664">
        <v>1</v>
      </c>
      <c r="D129" s="665">
        <v>1</v>
      </c>
      <c r="E129" s="230" t="s">
        <v>306</v>
      </c>
      <c r="F129" s="257" t="s">
        <v>307</v>
      </c>
      <c r="G129" s="91">
        <f>H129+I129</f>
        <v>250</v>
      </c>
      <c r="H129" s="91">
        <v>250</v>
      </c>
      <c r="I129" s="91">
        <f>I131+I132</f>
        <v>0</v>
      </c>
    </row>
    <row r="130" spans="1:9" ht="36.75" hidden="1" outlineLevel="2" thickBot="1">
      <c r="A130" s="235"/>
      <c r="B130" s="248"/>
      <c r="C130" s="664"/>
      <c r="D130" s="665"/>
      <c r="E130" s="230" t="s">
        <v>12</v>
      </c>
      <c r="F130" s="251"/>
      <c r="G130" s="91"/>
      <c r="H130" s="91">
        <v>250</v>
      </c>
      <c r="I130" s="91"/>
    </row>
    <row r="131" spans="1:9" ht="16.5" hidden="1" outlineLevel="2" thickBot="1">
      <c r="A131" s="235"/>
      <c r="B131" s="248"/>
      <c r="C131" s="664"/>
      <c r="D131" s="665"/>
      <c r="E131" s="230" t="s">
        <v>13</v>
      </c>
      <c r="F131" s="251"/>
      <c r="G131" s="91">
        <f>H131+I131</f>
        <v>250</v>
      </c>
      <c r="H131" s="91">
        <v>250</v>
      </c>
      <c r="I131" s="91"/>
    </row>
    <row r="132" spans="1:9" ht="16.5" hidden="1" outlineLevel="2" thickBot="1">
      <c r="A132" s="235"/>
      <c r="B132" s="248"/>
      <c r="C132" s="664"/>
      <c r="D132" s="665"/>
      <c r="E132" s="230" t="s">
        <v>13</v>
      </c>
      <c r="F132" s="251"/>
      <c r="G132" s="91">
        <f>H132+I132</f>
        <v>250</v>
      </c>
      <c r="H132" s="91">
        <v>250</v>
      </c>
      <c r="I132" s="91"/>
    </row>
    <row r="133" spans="1:9" ht="16.5" hidden="1" outlineLevel="2" thickBot="1">
      <c r="A133" s="235">
        <v>2220</v>
      </c>
      <c r="B133" s="224" t="s">
        <v>67</v>
      </c>
      <c r="C133" s="659">
        <v>2</v>
      </c>
      <c r="D133" s="660">
        <v>0</v>
      </c>
      <c r="E133" s="238" t="s">
        <v>308</v>
      </c>
      <c r="F133" s="267" t="s">
        <v>309</v>
      </c>
      <c r="G133" s="91">
        <f>H133+I133</f>
        <v>250</v>
      </c>
      <c r="H133" s="91">
        <v>250</v>
      </c>
      <c r="I133" s="91">
        <f>I135</f>
        <v>0</v>
      </c>
    </row>
    <row r="134" spans="1:9" s="680" customFormat="1" ht="10.5" hidden="1" customHeight="1" outlineLevel="2" thickBot="1">
      <c r="A134" s="235"/>
      <c r="B134" s="224"/>
      <c r="C134" s="659"/>
      <c r="D134" s="660"/>
      <c r="E134" s="230" t="s">
        <v>808</v>
      </c>
      <c r="F134" s="239"/>
      <c r="G134" s="91"/>
      <c r="H134" s="91">
        <v>250</v>
      </c>
      <c r="I134" s="91"/>
    </row>
    <row r="135" spans="1:9" ht="16.5" hidden="1" outlineLevel="2" thickBot="1">
      <c r="A135" s="235">
        <v>2221</v>
      </c>
      <c r="B135" s="248" t="s">
        <v>67</v>
      </c>
      <c r="C135" s="664">
        <v>2</v>
      </c>
      <c r="D135" s="665">
        <v>1</v>
      </c>
      <c r="E135" s="230" t="s">
        <v>310</v>
      </c>
      <c r="F135" s="257" t="s">
        <v>311</v>
      </c>
      <c r="G135" s="91">
        <f>H135+I135</f>
        <v>250</v>
      </c>
      <c r="H135" s="91">
        <v>250</v>
      </c>
      <c r="I135" s="91">
        <f>I137+I138</f>
        <v>0</v>
      </c>
    </row>
    <row r="136" spans="1:9" ht="36.75" hidden="1" outlineLevel="2" thickBot="1">
      <c r="A136" s="235"/>
      <c r="B136" s="248"/>
      <c r="C136" s="664"/>
      <c r="D136" s="665"/>
      <c r="E136" s="230" t="s">
        <v>12</v>
      </c>
      <c r="F136" s="251"/>
      <c r="G136" s="91"/>
      <c r="H136" s="91">
        <v>250</v>
      </c>
      <c r="I136" s="91"/>
    </row>
    <row r="137" spans="1:9" ht="16.5" hidden="1" outlineLevel="2" thickBot="1">
      <c r="A137" s="235"/>
      <c r="B137" s="248"/>
      <c r="C137" s="664"/>
      <c r="D137" s="665"/>
      <c r="E137" s="230" t="s">
        <v>13</v>
      </c>
      <c r="F137" s="251"/>
      <c r="G137" s="91">
        <f>H137+I137</f>
        <v>250</v>
      </c>
      <c r="H137" s="91">
        <v>250</v>
      </c>
      <c r="I137" s="91"/>
    </row>
    <row r="138" spans="1:9" ht="16.5" hidden="1" outlineLevel="2" thickBot="1">
      <c r="A138" s="235"/>
      <c r="B138" s="248"/>
      <c r="C138" s="664"/>
      <c r="D138" s="665"/>
      <c r="E138" s="230" t="s">
        <v>13</v>
      </c>
      <c r="F138" s="251"/>
      <c r="G138" s="91">
        <f>H138+I138</f>
        <v>250</v>
      </c>
      <c r="H138" s="91">
        <v>250</v>
      </c>
      <c r="I138" s="91"/>
    </row>
    <row r="139" spans="1:9" ht="16.5" hidden="1" outlineLevel="2" thickBot="1">
      <c r="A139" s="235">
        <v>2230</v>
      </c>
      <c r="B139" s="224" t="s">
        <v>67</v>
      </c>
      <c r="C139" s="664">
        <v>3</v>
      </c>
      <c r="D139" s="665">
        <v>0</v>
      </c>
      <c r="E139" s="238" t="s">
        <v>312</v>
      </c>
      <c r="F139" s="267" t="s">
        <v>313</v>
      </c>
      <c r="G139" s="91">
        <f>H139+I139</f>
        <v>250</v>
      </c>
      <c r="H139" s="91">
        <v>250</v>
      </c>
      <c r="I139" s="91">
        <f>I141</f>
        <v>0</v>
      </c>
    </row>
    <row r="140" spans="1:9" s="680" customFormat="1" ht="10.5" hidden="1" customHeight="1" outlineLevel="2" thickBot="1">
      <c r="A140" s="235"/>
      <c r="B140" s="224"/>
      <c r="C140" s="659"/>
      <c r="D140" s="660"/>
      <c r="E140" s="230" t="s">
        <v>808</v>
      </c>
      <c r="F140" s="239"/>
      <c r="G140" s="91"/>
      <c r="H140" s="91">
        <v>250</v>
      </c>
      <c r="I140" s="91"/>
    </row>
    <row r="141" spans="1:9" ht="16.5" hidden="1" outlineLevel="2" thickBot="1">
      <c r="A141" s="235">
        <v>2231</v>
      </c>
      <c r="B141" s="248" t="s">
        <v>67</v>
      </c>
      <c r="C141" s="664">
        <v>3</v>
      </c>
      <c r="D141" s="665">
        <v>1</v>
      </c>
      <c r="E141" s="230" t="s">
        <v>314</v>
      </c>
      <c r="F141" s="257" t="s">
        <v>315</v>
      </c>
      <c r="G141" s="91">
        <f>H141+I141</f>
        <v>250</v>
      </c>
      <c r="H141" s="91">
        <v>250</v>
      </c>
      <c r="I141" s="91">
        <f>I143+I144</f>
        <v>0</v>
      </c>
    </row>
    <row r="142" spans="1:9" ht="36.75" hidden="1" outlineLevel="2" thickBot="1">
      <c r="A142" s="235"/>
      <c r="B142" s="248"/>
      <c r="C142" s="664"/>
      <c r="D142" s="665"/>
      <c r="E142" s="230" t="s">
        <v>12</v>
      </c>
      <c r="F142" s="251"/>
      <c r="G142" s="91"/>
      <c r="H142" s="91">
        <v>250</v>
      </c>
      <c r="I142" s="91"/>
    </row>
    <row r="143" spans="1:9" ht="16.5" hidden="1" outlineLevel="2" thickBot="1">
      <c r="A143" s="235"/>
      <c r="B143" s="248"/>
      <c r="C143" s="664"/>
      <c r="D143" s="665"/>
      <c r="E143" s="230" t="s">
        <v>13</v>
      </c>
      <c r="F143" s="251"/>
      <c r="G143" s="91">
        <f>H143+I143</f>
        <v>250</v>
      </c>
      <c r="H143" s="91">
        <v>250</v>
      </c>
      <c r="I143" s="91"/>
    </row>
    <row r="144" spans="1:9" ht="16.5" hidden="1" outlineLevel="2" thickBot="1">
      <c r="A144" s="235"/>
      <c r="B144" s="248"/>
      <c r="C144" s="664"/>
      <c r="D144" s="665"/>
      <c r="E144" s="230" t="s">
        <v>13</v>
      </c>
      <c r="F144" s="251"/>
      <c r="G144" s="91">
        <f>H144+I144</f>
        <v>250</v>
      </c>
      <c r="H144" s="91">
        <v>250</v>
      </c>
      <c r="I144" s="91"/>
    </row>
    <row r="145" spans="1:12" ht="24.75" hidden="1" outlineLevel="2" thickBot="1">
      <c r="A145" s="235">
        <v>2240</v>
      </c>
      <c r="B145" s="224" t="s">
        <v>67</v>
      </c>
      <c r="C145" s="659">
        <v>4</v>
      </c>
      <c r="D145" s="660">
        <v>0</v>
      </c>
      <c r="E145" s="238" t="s">
        <v>316</v>
      </c>
      <c r="F145" s="239" t="s">
        <v>317</v>
      </c>
      <c r="G145" s="91">
        <f>H145+I145</f>
        <v>250</v>
      </c>
      <c r="H145" s="91">
        <v>250</v>
      </c>
      <c r="I145" s="91">
        <f>I147</f>
        <v>0</v>
      </c>
    </row>
    <row r="146" spans="1:12" s="680" customFormat="1" ht="10.5" hidden="1" customHeight="1" outlineLevel="2" thickBot="1">
      <c r="A146" s="235"/>
      <c r="B146" s="224"/>
      <c r="C146" s="659"/>
      <c r="D146" s="660"/>
      <c r="E146" s="230" t="s">
        <v>808</v>
      </c>
      <c r="F146" s="239"/>
      <c r="G146" s="91"/>
      <c r="H146" s="91">
        <v>250</v>
      </c>
      <c r="I146" s="91"/>
    </row>
    <row r="147" spans="1:12" ht="24.75" hidden="1" outlineLevel="2" thickBot="1">
      <c r="A147" s="235">
        <v>2241</v>
      </c>
      <c r="B147" s="248" t="s">
        <v>67</v>
      </c>
      <c r="C147" s="664">
        <v>4</v>
      </c>
      <c r="D147" s="665">
        <v>1</v>
      </c>
      <c r="E147" s="230" t="s">
        <v>316</v>
      </c>
      <c r="F147" s="257" t="s">
        <v>317</v>
      </c>
      <c r="G147" s="91">
        <f>H147+I147</f>
        <v>250</v>
      </c>
      <c r="H147" s="91">
        <v>250</v>
      </c>
      <c r="I147" s="91">
        <f>I149</f>
        <v>0</v>
      </c>
    </row>
    <row r="148" spans="1:12" s="680" customFormat="1" ht="10.5" hidden="1" customHeight="1" outlineLevel="2" thickBot="1">
      <c r="A148" s="235"/>
      <c r="B148" s="224"/>
      <c r="C148" s="659"/>
      <c r="D148" s="660"/>
      <c r="E148" s="230" t="s">
        <v>808</v>
      </c>
      <c r="F148" s="239"/>
      <c r="G148" s="91"/>
      <c r="H148" s="91">
        <v>250</v>
      </c>
      <c r="I148" s="91"/>
    </row>
    <row r="149" spans="1:12" ht="16.5" hidden="1" outlineLevel="2" thickBot="1">
      <c r="A149" s="235">
        <v>2250</v>
      </c>
      <c r="B149" s="224" t="s">
        <v>67</v>
      </c>
      <c r="C149" s="659">
        <v>5</v>
      </c>
      <c r="D149" s="660">
        <v>0</v>
      </c>
      <c r="E149" s="238" t="s">
        <v>318</v>
      </c>
      <c r="F149" s="239" t="s">
        <v>319</v>
      </c>
      <c r="G149" s="91">
        <f>H149+I149</f>
        <v>250</v>
      </c>
      <c r="H149" s="91">
        <v>250</v>
      </c>
      <c r="I149" s="91">
        <f>I151</f>
        <v>0</v>
      </c>
    </row>
    <row r="150" spans="1:12" s="680" customFormat="1" ht="10.5" hidden="1" customHeight="1" outlineLevel="2" thickBot="1">
      <c r="A150" s="235"/>
      <c r="B150" s="224"/>
      <c r="C150" s="659"/>
      <c r="D150" s="660"/>
      <c r="E150" s="230" t="s">
        <v>808</v>
      </c>
      <c r="F150" s="239"/>
      <c r="G150" s="91"/>
      <c r="H150" s="91">
        <v>250</v>
      </c>
      <c r="I150" s="91"/>
    </row>
    <row r="151" spans="1:12" ht="0.75" hidden="1" customHeight="1" outlineLevel="2" thickBot="1">
      <c r="A151" s="235">
        <v>2251</v>
      </c>
      <c r="B151" s="248" t="s">
        <v>67</v>
      </c>
      <c r="C151" s="664">
        <v>5</v>
      </c>
      <c r="D151" s="665">
        <v>1</v>
      </c>
      <c r="E151" s="230" t="s">
        <v>318</v>
      </c>
      <c r="F151" s="257" t="s">
        <v>320</v>
      </c>
      <c r="G151" s="91">
        <f>H151+I151</f>
        <v>0</v>
      </c>
      <c r="H151" s="91"/>
      <c r="I151" s="91">
        <f>I153+I154</f>
        <v>0</v>
      </c>
    </row>
    <row r="152" spans="1:12" ht="11.25" hidden="1" customHeight="1" outlineLevel="2" thickBot="1">
      <c r="A152" s="235"/>
      <c r="B152" s="248"/>
      <c r="C152" s="664"/>
      <c r="D152" s="665"/>
      <c r="E152" s="230" t="s">
        <v>12</v>
      </c>
      <c r="F152" s="251"/>
      <c r="G152" s="91"/>
      <c r="H152" s="91"/>
      <c r="I152" s="91"/>
    </row>
    <row r="153" spans="1:12" ht="19.5" hidden="1" customHeight="1" outlineLevel="2" thickBot="1">
      <c r="A153" s="235"/>
      <c r="B153" s="248"/>
      <c r="C153" s="664"/>
      <c r="D153" s="665"/>
      <c r="E153" s="230" t="s">
        <v>13</v>
      </c>
      <c r="F153" s="251"/>
      <c r="G153" s="91">
        <f>H153+I153</f>
        <v>0</v>
      </c>
      <c r="H153" s="91"/>
      <c r="I153" s="91"/>
    </row>
    <row r="154" spans="1:12" ht="17.25" customHeight="1" outlineLevel="2" thickBot="1">
      <c r="A154" s="235"/>
      <c r="B154" s="248"/>
      <c r="C154" s="664"/>
      <c r="D154" s="665"/>
      <c r="E154" s="230" t="s">
        <v>971</v>
      </c>
      <c r="F154" s="251"/>
      <c r="G154" s="91">
        <f>H154+I154</f>
        <v>0</v>
      </c>
      <c r="H154" s="91"/>
      <c r="I154" s="91"/>
      <c r="L154" s="760"/>
    </row>
    <row r="155" spans="1:12" ht="16.5" outlineLevel="2" thickBot="1">
      <c r="A155" s="235"/>
      <c r="B155" s="248" t="s">
        <v>67</v>
      </c>
      <c r="C155" s="664">
        <v>2</v>
      </c>
      <c r="D155" s="665">
        <v>1</v>
      </c>
      <c r="E155" s="720">
        <v>4267</v>
      </c>
      <c r="F155" s="251"/>
      <c r="G155" s="91">
        <f>SUM(H155+I155)</f>
        <v>0</v>
      </c>
      <c r="H155" s="723"/>
      <c r="I155" s="91"/>
      <c r="L155" s="760"/>
    </row>
    <row r="156" spans="1:12" s="679" customFormat="1" ht="45" customHeight="1" thickBot="1">
      <c r="A156" s="666">
        <v>2300</v>
      </c>
      <c r="B156" s="670" t="s">
        <v>68</v>
      </c>
      <c r="C156" s="667">
        <v>0</v>
      </c>
      <c r="D156" s="668">
        <v>0</v>
      </c>
      <c r="E156" s="671" t="s">
        <v>869</v>
      </c>
      <c r="F156" s="669" t="s">
        <v>321</v>
      </c>
      <c r="G156" s="94">
        <f>H156+I156</f>
        <v>0</v>
      </c>
      <c r="H156" s="94">
        <f>H158+H172+H178+H188+H194+H200+H206</f>
        <v>0</v>
      </c>
      <c r="I156" s="94">
        <f>I158+I172+I178+I188+I194+I200+I206</f>
        <v>0</v>
      </c>
    </row>
    <row r="157" spans="1:12" ht="11.25" hidden="1" customHeight="1" outlineLevel="1" thickBot="1">
      <c r="A157" s="229"/>
      <c r="B157" s="224"/>
      <c r="C157" s="657"/>
      <c r="D157" s="658"/>
      <c r="E157" s="230" t="s">
        <v>807</v>
      </c>
      <c r="F157" s="231"/>
      <c r="G157" s="91"/>
      <c r="H157" s="91"/>
      <c r="I157" s="91"/>
    </row>
    <row r="158" spans="1:12" ht="16.5" hidden="1" outlineLevel="2" thickBot="1">
      <c r="A158" s="235">
        <v>2310</v>
      </c>
      <c r="B158" s="268" t="s">
        <v>68</v>
      </c>
      <c r="C158" s="659">
        <v>1</v>
      </c>
      <c r="D158" s="660">
        <v>0</v>
      </c>
      <c r="E158" s="238" t="s">
        <v>727</v>
      </c>
      <c r="F158" s="239" t="s">
        <v>323</v>
      </c>
      <c r="G158" s="91">
        <f>H158+I158</f>
        <v>0</v>
      </c>
      <c r="H158" s="91">
        <f>H160+H164+H168</f>
        <v>0</v>
      </c>
      <c r="I158" s="91">
        <f>I160+I164+I168</f>
        <v>0</v>
      </c>
    </row>
    <row r="159" spans="1:12" s="680" customFormat="1" ht="10.5" hidden="1" customHeight="1" outlineLevel="2" thickBot="1">
      <c r="A159" s="235"/>
      <c r="B159" s="224"/>
      <c r="C159" s="659"/>
      <c r="D159" s="660"/>
      <c r="E159" s="230" t="s">
        <v>808</v>
      </c>
      <c r="F159" s="239"/>
      <c r="G159" s="91"/>
      <c r="H159" s="91"/>
      <c r="I159" s="91"/>
    </row>
    <row r="160" spans="1:12" ht="16.5" hidden="1" outlineLevel="2" thickBot="1">
      <c r="A160" s="235">
        <v>2311</v>
      </c>
      <c r="B160" s="270" t="s">
        <v>68</v>
      </c>
      <c r="C160" s="664">
        <v>1</v>
      </c>
      <c r="D160" s="665">
        <v>1</v>
      </c>
      <c r="E160" s="230" t="s">
        <v>322</v>
      </c>
      <c r="F160" s="257" t="s">
        <v>324</v>
      </c>
      <c r="G160" s="91">
        <f>H160+I160</f>
        <v>0</v>
      </c>
      <c r="H160" s="91">
        <f>H162+H163</f>
        <v>0</v>
      </c>
      <c r="I160" s="91">
        <f>I162+I163</f>
        <v>0</v>
      </c>
    </row>
    <row r="161" spans="1:9" ht="36.75" hidden="1" outlineLevel="2" thickBot="1">
      <c r="A161" s="235"/>
      <c r="B161" s="248"/>
      <c r="C161" s="664"/>
      <c r="D161" s="665"/>
      <c r="E161" s="230" t="s">
        <v>12</v>
      </c>
      <c r="F161" s="251"/>
      <c r="G161" s="91"/>
      <c r="H161" s="91"/>
      <c r="I161" s="91"/>
    </row>
    <row r="162" spans="1:9" ht="16.5" hidden="1" outlineLevel="2" thickBot="1">
      <c r="A162" s="235"/>
      <c r="B162" s="248"/>
      <c r="C162" s="664"/>
      <c r="D162" s="665"/>
      <c r="E162" s="230" t="s">
        <v>13</v>
      </c>
      <c r="F162" s="251"/>
      <c r="G162" s="91">
        <f>H162+I162</f>
        <v>0</v>
      </c>
      <c r="H162" s="91"/>
      <c r="I162" s="91"/>
    </row>
    <row r="163" spans="1:9" ht="16.5" hidden="1" outlineLevel="2" thickBot="1">
      <c r="A163" s="235"/>
      <c r="B163" s="248"/>
      <c r="C163" s="664"/>
      <c r="D163" s="665"/>
      <c r="E163" s="230" t="s">
        <v>13</v>
      </c>
      <c r="F163" s="251"/>
      <c r="G163" s="91">
        <f>H163+I163</f>
        <v>0</v>
      </c>
      <c r="H163" s="91"/>
      <c r="I163" s="91"/>
    </row>
    <row r="164" spans="1:9" ht="16.5" hidden="1" outlineLevel="2" thickBot="1">
      <c r="A164" s="235">
        <v>2312</v>
      </c>
      <c r="B164" s="270" t="s">
        <v>68</v>
      </c>
      <c r="C164" s="664">
        <v>1</v>
      </c>
      <c r="D164" s="665">
        <v>2</v>
      </c>
      <c r="E164" s="230" t="s">
        <v>728</v>
      </c>
      <c r="F164" s="257"/>
      <c r="G164" s="91">
        <f>H164+I164</f>
        <v>0</v>
      </c>
      <c r="H164" s="91">
        <f>H166+H167</f>
        <v>0</v>
      </c>
      <c r="I164" s="91">
        <f>I166+I167</f>
        <v>0</v>
      </c>
    </row>
    <row r="165" spans="1:9" ht="36.75" hidden="1" outlineLevel="2" thickBot="1">
      <c r="A165" s="235"/>
      <c r="B165" s="248"/>
      <c r="C165" s="664"/>
      <c r="D165" s="665"/>
      <c r="E165" s="230" t="s">
        <v>12</v>
      </c>
      <c r="F165" s="251"/>
      <c r="G165" s="91"/>
      <c r="H165" s="91"/>
      <c r="I165" s="91"/>
    </row>
    <row r="166" spans="1:9" ht="16.5" hidden="1" outlineLevel="2" thickBot="1">
      <c r="A166" s="235"/>
      <c r="B166" s="248"/>
      <c r="C166" s="664"/>
      <c r="D166" s="665"/>
      <c r="E166" s="230" t="s">
        <v>13</v>
      </c>
      <c r="F166" s="251"/>
      <c r="G166" s="91">
        <f>H166+I166</f>
        <v>0</v>
      </c>
      <c r="H166" s="91"/>
      <c r="I166" s="91"/>
    </row>
    <row r="167" spans="1:9" ht="16.5" hidden="1" outlineLevel="2" thickBot="1">
      <c r="A167" s="235"/>
      <c r="B167" s="248"/>
      <c r="C167" s="664"/>
      <c r="D167" s="665"/>
      <c r="E167" s="230" t="s">
        <v>13</v>
      </c>
      <c r="F167" s="251"/>
      <c r="G167" s="91">
        <f>H167+I167</f>
        <v>0</v>
      </c>
      <c r="H167" s="91"/>
      <c r="I167" s="91"/>
    </row>
    <row r="168" spans="1:9" ht="16.5" hidden="1" outlineLevel="2" thickBot="1">
      <c r="A168" s="235">
        <v>2313</v>
      </c>
      <c r="B168" s="270" t="s">
        <v>68</v>
      </c>
      <c r="C168" s="664">
        <v>1</v>
      </c>
      <c r="D168" s="665">
        <v>3</v>
      </c>
      <c r="E168" s="230" t="s">
        <v>729</v>
      </c>
      <c r="F168" s="257"/>
      <c r="G168" s="91">
        <f>H168+I168</f>
        <v>0</v>
      </c>
      <c r="H168" s="91">
        <f>H170+H171</f>
        <v>0</v>
      </c>
      <c r="I168" s="91">
        <f>I170+I171</f>
        <v>0</v>
      </c>
    </row>
    <row r="169" spans="1:9" ht="36.75" hidden="1" outlineLevel="2" thickBot="1">
      <c r="A169" s="235"/>
      <c r="B169" s="248"/>
      <c r="C169" s="664"/>
      <c r="D169" s="665"/>
      <c r="E169" s="230" t="s">
        <v>12</v>
      </c>
      <c r="F169" s="251"/>
      <c r="G169" s="91"/>
      <c r="H169" s="91"/>
      <c r="I169" s="91"/>
    </row>
    <row r="170" spans="1:9" ht="16.5" hidden="1" outlineLevel="2" thickBot="1">
      <c r="A170" s="235"/>
      <c r="B170" s="248"/>
      <c r="C170" s="664"/>
      <c r="D170" s="665"/>
      <c r="E170" s="230" t="s">
        <v>13</v>
      </c>
      <c r="F170" s="251"/>
      <c r="G170" s="91">
        <f>H170+I170</f>
        <v>0</v>
      </c>
      <c r="H170" s="91"/>
      <c r="I170" s="91"/>
    </row>
    <row r="171" spans="1:9" ht="16.5" hidden="1" outlineLevel="2" thickBot="1">
      <c r="A171" s="235"/>
      <c r="B171" s="248"/>
      <c r="C171" s="664"/>
      <c r="D171" s="665"/>
      <c r="E171" s="230" t="s">
        <v>13</v>
      </c>
      <c r="F171" s="251"/>
      <c r="G171" s="91">
        <f>H171+I171</f>
        <v>0</v>
      </c>
      <c r="H171" s="91"/>
      <c r="I171" s="91"/>
    </row>
    <row r="172" spans="1:9" ht="16.5" hidden="1" outlineLevel="2" thickBot="1">
      <c r="A172" s="235">
        <v>2320</v>
      </c>
      <c r="B172" s="268" t="s">
        <v>68</v>
      </c>
      <c r="C172" s="659">
        <v>2</v>
      </c>
      <c r="D172" s="660">
        <v>0</v>
      </c>
      <c r="E172" s="238" t="s">
        <v>730</v>
      </c>
      <c r="F172" s="239" t="s">
        <v>325</v>
      </c>
      <c r="G172" s="91">
        <f>H172+I172</f>
        <v>0</v>
      </c>
      <c r="H172" s="91">
        <f>H174</f>
        <v>0</v>
      </c>
      <c r="I172" s="91">
        <f>I174</f>
        <v>0</v>
      </c>
    </row>
    <row r="173" spans="1:9" s="680" customFormat="1" ht="10.5" hidden="1" customHeight="1" outlineLevel="2" thickBot="1">
      <c r="A173" s="235"/>
      <c r="B173" s="224"/>
      <c r="C173" s="659"/>
      <c r="D173" s="660"/>
      <c r="E173" s="230" t="s">
        <v>808</v>
      </c>
      <c r="F173" s="239"/>
      <c r="G173" s="91"/>
      <c r="H173" s="91"/>
      <c r="I173" s="91"/>
    </row>
    <row r="174" spans="1:9" ht="16.5" hidden="1" outlineLevel="2" thickBot="1">
      <c r="A174" s="235">
        <v>2321</v>
      </c>
      <c r="B174" s="270" t="s">
        <v>68</v>
      </c>
      <c r="C174" s="664">
        <v>2</v>
      </c>
      <c r="D174" s="665">
        <v>1</v>
      </c>
      <c r="E174" s="230" t="s">
        <v>731</v>
      </c>
      <c r="F174" s="257" t="s">
        <v>326</v>
      </c>
      <c r="G174" s="91">
        <f>H174+I174</f>
        <v>0</v>
      </c>
      <c r="H174" s="91">
        <f>H176+H177</f>
        <v>0</v>
      </c>
      <c r="I174" s="91">
        <f>I176+I177</f>
        <v>0</v>
      </c>
    </row>
    <row r="175" spans="1:9" ht="36.75" hidden="1" outlineLevel="2" thickBot="1">
      <c r="A175" s="235"/>
      <c r="B175" s="248"/>
      <c r="C175" s="664"/>
      <c r="D175" s="665"/>
      <c r="E175" s="230" t="s">
        <v>12</v>
      </c>
      <c r="F175" s="251"/>
      <c r="G175" s="91"/>
      <c r="H175" s="91"/>
      <c r="I175" s="91"/>
    </row>
    <row r="176" spans="1:9" ht="16.5" hidden="1" outlineLevel="2" thickBot="1">
      <c r="A176" s="235"/>
      <c r="B176" s="248"/>
      <c r="C176" s="664"/>
      <c r="D176" s="665"/>
      <c r="E176" s="230" t="s">
        <v>13</v>
      </c>
      <c r="F176" s="251"/>
      <c r="G176" s="91">
        <f>H176+I176</f>
        <v>0</v>
      </c>
      <c r="H176" s="91"/>
      <c r="I176" s="91"/>
    </row>
    <row r="177" spans="1:9" ht="16.5" hidden="1" outlineLevel="2" thickBot="1">
      <c r="A177" s="235"/>
      <c r="B177" s="248"/>
      <c r="C177" s="664"/>
      <c r="D177" s="665"/>
      <c r="E177" s="230" t="s">
        <v>13</v>
      </c>
      <c r="F177" s="251"/>
      <c r="G177" s="91">
        <f>H177+I177</f>
        <v>0</v>
      </c>
      <c r="H177" s="91"/>
      <c r="I177" s="91"/>
    </row>
    <row r="178" spans="1:9" ht="24.75" hidden="1" outlineLevel="2" thickBot="1">
      <c r="A178" s="235">
        <v>2330</v>
      </c>
      <c r="B178" s="268" t="s">
        <v>68</v>
      </c>
      <c r="C178" s="659">
        <v>3</v>
      </c>
      <c r="D178" s="660">
        <v>0</v>
      </c>
      <c r="E178" s="238" t="s">
        <v>732</v>
      </c>
      <c r="F178" s="239" t="s">
        <v>327</v>
      </c>
      <c r="G178" s="91">
        <f>H178+I178</f>
        <v>0</v>
      </c>
      <c r="H178" s="91">
        <f>H180+H184</f>
        <v>0</v>
      </c>
      <c r="I178" s="91">
        <f>I180+I184</f>
        <v>0</v>
      </c>
    </row>
    <row r="179" spans="1:9" s="680" customFormat="1" ht="10.5" hidden="1" customHeight="1" outlineLevel="2" thickBot="1">
      <c r="A179" s="235"/>
      <c r="B179" s="224"/>
      <c r="C179" s="659"/>
      <c r="D179" s="660"/>
      <c r="E179" s="230" t="s">
        <v>808</v>
      </c>
      <c r="F179" s="239"/>
      <c r="G179" s="91"/>
      <c r="H179" s="91"/>
      <c r="I179" s="91"/>
    </row>
    <row r="180" spans="1:9" ht="16.5" hidden="1" outlineLevel="2" thickBot="1">
      <c r="A180" s="235">
        <v>2331</v>
      </c>
      <c r="B180" s="270" t="s">
        <v>68</v>
      </c>
      <c r="C180" s="664">
        <v>3</v>
      </c>
      <c r="D180" s="665">
        <v>1</v>
      </c>
      <c r="E180" s="230" t="s">
        <v>328</v>
      </c>
      <c r="F180" s="753">
        <f>Sheet6!G646+Sheet6!G278+Sheet6!I51+Sheet6!I104+Sheet6!I388+Sheet6!I285+Sheet6!I628</f>
        <v>44005.9</v>
      </c>
      <c r="G180" s="91">
        <f>H180+I180</f>
        <v>0</v>
      </c>
      <c r="H180" s="91">
        <f>H182+H183</f>
        <v>0</v>
      </c>
      <c r="I180" s="91">
        <f>I182+I183</f>
        <v>0</v>
      </c>
    </row>
    <row r="181" spans="1:9" ht="36.75" hidden="1" outlineLevel="2" thickBot="1">
      <c r="A181" s="235"/>
      <c r="B181" s="248"/>
      <c r="C181" s="664"/>
      <c r="D181" s="665"/>
      <c r="E181" s="230" t="s">
        <v>12</v>
      </c>
      <c r="F181" s="251"/>
      <c r="G181" s="91"/>
      <c r="H181" s="91"/>
      <c r="I181" s="91"/>
    </row>
    <row r="182" spans="1:9" ht="16.5" hidden="1" outlineLevel="2" thickBot="1">
      <c r="A182" s="235"/>
      <c r="B182" s="248"/>
      <c r="C182" s="664"/>
      <c r="D182" s="665"/>
      <c r="E182" s="230" t="s">
        <v>13</v>
      </c>
      <c r="F182" s="251"/>
      <c r="G182" s="91">
        <f>H182+I182</f>
        <v>0</v>
      </c>
      <c r="H182" s="91"/>
      <c r="I182" s="91"/>
    </row>
    <row r="183" spans="1:9" ht="16.5" hidden="1" outlineLevel="2" thickBot="1">
      <c r="A183" s="235"/>
      <c r="B183" s="248"/>
      <c r="C183" s="664"/>
      <c r="D183" s="665"/>
      <c r="E183" s="230" t="s">
        <v>13</v>
      </c>
      <c r="F183" s="251"/>
      <c r="G183" s="91">
        <f>H183+I183</f>
        <v>0</v>
      </c>
      <c r="H183" s="91"/>
      <c r="I183" s="91"/>
    </row>
    <row r="184" spans="1:9" ht="16.5" hidden="1" outlineLevel="2" thickBot="1">
      <c r="A184" s="235">
        <v>2332</v>
      </c>
      <c r="B184" s="270" t="s">
        <v>68</v>
      </c>
      <c r="C184" s="664">
        <v>3</v>
      </c>
      <c r="D184" s="665">
        <v>2</v>
      </c>
      <c r="E184" s="230" t="s">
        <v>733</v>
      </c>
      <c r="F184" s="257"/>
      <c r="G184" s="91">
        <f>H184+I184</f>
        <v>0</v>
      </c>
      <c r="H184" s="91">
        <f>H186+H187</f>
        <v>0</v>
      </c>
      <c r="I184" s="91">
        <f>I186+I187</f>
        <v>0</v>
      </c>
    </row>
    <row r="185" spans="1:9" ht="36.75" hidden="1" outlineLevel="2" thickBot="1">
      <c r="A185" s="235"/>
      <c r="B185" s="248"/>
      <c r="C185" s="664"/>
      <c r="D185" s="665"/>
      <c r="E185" s="230" t="s">
        <v>12</v>
      </c>
      <c r="F185" s="251"/>
      <c r="G185" s="91"/>
      <c r="H185" s="91"/>
      <c r="I185" s="91"/>
    </row>
    <row r="186" spans="1:9" ht="16.5" hidden="1" outlineLevel="2" thickBot="1">
      <c r="A186" s="235"/>
      <c r="B186" s="248"/>
      <c r="C186" s="664"/>
      <c r="D186" s="665"/>
      <c r="E186" s="230" t="s">
        <v>13</v>
      </c>
      <c r="F186" s="251"/>
      <c r="G186" s="91">
        <f>H186+I186</f>
        <v>0</v>
      </c>
      <c r="H186" s="91"/>
      <c r="I186" s="91"/>
    </row>
    <row r="187" spans="1:9" ht="16.5" hidden="1" outlineLevel="2" thickBot="1">
      <c r="A187" s="235"/>
      <c r="B187" s="248"/>
      <c r="C187" s="664"/>
      <c r="D187" s="665"/>
      <c r="E187" s="230" t="s">
        <v>13</v>
      </c>
      <c r="F187" s="251"/>
      <c r="G187" s="91">
        <f>H187+I187</f>
        <v>0</v>
      </c>
      <c r="H187" s="91"/>
      <c r="I187" s="91"/>
    </row>
    <row r="188" spans="1:9" ht="16.5" hidden="1" outlineLevel="2" thickBot="1">
      <c r="A188" s="235">
        <v>2340</v>
      </c>
      <c r="B188" s="268" t="s">
        <v>68</v>
      </c>
      <c r="C188" s="659">
        <v>4</v>
      </c>
      <c r="D188" s="660">
        <v>0</v>
      </c>
      <c r="E188" s="238" t="s">
        <v>734</v>
      </c>
      <c r="F188" s="257"/>
      <c r="G188" s="91">
        <f>H188+I188</f>
        <v>0</v>
      </c>
      <c r="H188" s="91">
        <f>H190</f>
        <v>0</v>
      </c>
      <c r="I188" s="91">
        <f>I190</f>
        <v>0</v>
      </c>
    </row>
    <row r="189" spans="1:9" s="680" customFormat="1" ht="10.5" hidden="1" customHeight="1" outlineLevel="2" thickBot="1">
      <c r="A189" s="235"/>
      <c r="B189" s="224"/>
      <c r="C189" s="659"/>
      <c r="D189" s="660"/>
      <c r="E189" s="230" t="s">
        <v>808</v>
      </c>
      <c r="F189" s="239"/>
      <c r="G189" s="91"/>
      <c r="H189" s="91"/>
      <c r="I189" s="91"/>
    </row>
    <row r="190" spans="1:9" ht="16.5" hidden="1" outlineLevel="2" thickBot="1">
      <c r="A190" s="235">
        <v>2341</v>
      </c>
      <c r="B190" s="270" t="s">
        <v>68</v>
      </c>
      <c r="C190" s="664">
        <v>4</v>
      </c>
      <c r="D190" s="665">
        <v>1</v>
      </c>
      <c r="E190" s="230" t="s">
        <v>734</v>
      </c>
      <c r="F190" s="257"/>
      <c r="G190" s="91">
        <f>H190+I190</f>
        <v>0</v>
      </c>
      <c r="H190" s="91">
        <f>H192+H193</f>
        <v>0</v>
      </c>
      <c r="I190" s="91">
        <f>I192+I193</f>
        <v>0</v>
      </c>
    </row>
    <row r="191" spans="1:9" ht="36.75" hidden="1" outlineLevel="2" thickBot="1">
      <c r="A191" s="235"/>
      <c r="B191" s="248"/>
      <c r="C191" s="664"/>
      <c r="D191" s="665"/>
      <c r="E191" s="230" t="s">
        <v>12</v>
      </c>
      <c r="F191" s="251"/>
      <c r="G191" s="91"/>
      <c r="H191" s="91"/>
      <c r="I191" s="91"/>
    </row>
    <row r="192" spans="1:9" ht="16.5" hidden="1" outlineLevel="2" thickBot="1">
      <c r="A192" s="235"/>
      <c r="B192" s="248"/>
      <c r="C192" s="664"/>
      <c r="D192" s="665"/>
      <c r="E192" s="230" t="s">
        <v>13</v>
      </c>
      <c r="F192" s="251"/>
      <c r="G192" s="91">
        <f>H192+I192</f>
        <v>0</v>
      </c>
      <c r="H192" s="91"/>
      <c r="I192" s="91"/>
    </row>
    <row r="193" spans="1:9" ht="16.5" hidden="1" outlineLevel="2" thickBot="1">
      <c r="A193" s="235"/>
      <c r="B193" s="248"/>
      <c r="C193" s="664"/>
      <c r="D193" s="665"/>
      <c r="E193" s="230" t="s">
        <v>13</v>
      </c>
      <c r="F193" s="251"/>
      <c r="G193" s="91">
        <f>H193+I193</f>
        <v>0</v>
      </c>
      <c r="H193" s="91"/>
      <c r="I193" s="91"/>
    </row>
    <row r="194" spans="1:9" ht="16.5" hidden="1" outlineLevel="2" thickBot="1">
      <c r="A194" s="235">
        <v>2350</v>
      </c>
      <c r="B194" s="268" t="s">
        <v>68</v>
      </c>
      <c r="C194" s="659">
        <v>5</v>
      </c>
      <c r="D194" s="660">
        <v>0</v>
      </c>
      <c r="E194" s="238" t="s">
        <v>330</v>
      </c>
      <c r="F194" s="239" t="s">
        <v>331</v>
      </c>
      <c r="G194" s="91">
        <f>H194+I194</f>
        <v>0</v>
      </c>
      <c r="H194" s="91">
        <f>H196</f>
        <v>0</v>
      </c>
      <c r="I194" s="91">
        <f>I196</f>
        <v>0</v>
      </c>
    </row>
    <row r="195" spans="1:9" s="680" customFormat="1" ht="10.5" hidden="1" customHeight="1" outlineLevel="2" thickBot="1">
      <c r="A195" s="235"/>
      <c r="B195" s="224"/>
      <c r="C195" s="659"/>
      <c r="D195" s="660"/>
      <c r="E195" s="230" t="s">
        <v>808</v>
      </c>
      <c r="F195" s="239"/>
      <c r="G195" s="91"/>
      <c r="H195" s="91"/>
      <c r="I195" s="91"/>
    </row>
    <row r="196" spans="1:9" ht="16.5" hidden="1" outlineLevel="2" thickBot="1">
      <c r="A196" s="235">
        <v>2351</v>
      </c>
      <c r="B196" s="270" t="s">
        <v>68</v>
      </c>
      <c r="C196" s="664">
        <v>5</v>
      </c>
      <c r="D196" s="665">
        <v>1</v>
      </c>
      <c r="E196" s="230" t="s">
        <v>332</v>
      </c>
      <c r="F196" s="257" t="s">
        <v>331</v>
      </c>
      <c r="G196" s="91">
        <f>H196+I196</f>
        <v>0</v>
      </c>
      <c r="H196" s="91">
        <f>H198+H199</f>
        <v>0</v>
      </c>
      <c r="I196" s="91">
        <f>I198+I199</f>
        <v>0</v>
      </c>
    </row>
    <row r="197" spans="1:9" ht="36.75" hidden="1" outlineLevel="2" thickBot="1">
      <c r="A197" s="235"/>
      <c r="B197" s="248"/>
      <c r="C197" s="664"/>
      <c r="D197" s="665"/>
      <c r="E197" s="230" t="s">
        <v>12</v>
      </c>
      <c r="F197" s="251"/>
      <c r="G197" s="91"/>
      <c r="H197" s="91"/>
      <c r="I197" s="91"/>
    </row>
    <row r="198" spans="1:9" ht="16.5" hidden="1" outlineLevel="2" thickBot="1">
      <c r="A198" s="235"/>
      <c r="B198" s="248"/>
      <c r="C198" s="664"/>
      <c r="D198" s="665"/>
      <c r="E198" s="230" t="s">
        <v>13</v>
      </c>
      <c r="F198" s="251"/>
      <c r="G198" s="91">
        <f>H198+I198</f>
        <v>0</v>
      </c>
      <c r="H198" s="91"/>
      <c r="I198" s="91"/>
    </row>
    <row r="199" spans="1:9" ht="16.5" hidden="1" outlineLevel="2" thickBot="1">
      <c r="A199" s="235"/>
      <c r="B199" s="248"/>
      <c r="C199" s="664"/>
      <c r="D199" s="665"/>
      <c r="E199" s="230" t="s">
        <v>13</v>
      </c>
      <c r="F199" s="251"/>
      <c r="G199" s="91">
        <f>H199+I199</f>
        <v>0</v>
      </c>
      <c r="H199" s="91"/>
      <c r="I199" s="91"/>
    </row>
    <row r="200" spans="1:9" ht="36.75" hidden="1" outlineLevel="2" thickBot="1">
      <c r="A200" s="235">
        <v>2360</v>
      </c>
      <c r="B200" s="268" t="s">
        <v>68</v>
      </c>
      <c r="C200" s="659">
        <v>6</v>
      </c>
      <c r="D200" s="660">
        <v>0</v>
      </c>
      <c r="E200" s="238" t="s">
        <v>847</v>
      </c>
      <c r="F200" s="239" t="s">
        <v>333</v>
      </c>
      <c r="G200" s="91">
        <f>H200+I200</f>
        <v>0</v>
      </c>
      <c r="H200" s="91">
        <f>H202</f>
        <v>0</v>
      </c>
      <c r="I200" s="91">
        <f>I202</f>
        <v>0</v>
      </c>
    </row>
    <row r="201" spans="1:9" s="680" customFormat="1" ht="10.5" hidden="1" customHeight="1" outlineLevel="2" thickBot="1">
      <c r="A201" s="235"/>
      <c r="B201" s="224"/>
      <c r="C201" s="659"/>
      <c r="D201" s="660"/>
      <c r="E201" s="230" t="s">
        <v>808</v>
      </c>
      <c r="F201" s="239"/>
      <c r="G201" s="91"/>
      <c r="H201" s="91"/>
      <c r="I201" s="91"/>
    </row>
    <row r="202" spans="1:9" ht="24.75" hidden="1" outlineLevel="2" thickBot="1">
      <c r="A202" s="235">
        <v>2361</v>
      </c>
      <c r="B202" s="270" t="s">
        <v>68</v>
      </c>
      <c r="C202" s="664">
        <v>6</v>
      </c>
      <c r="D202" s="665">
        <v>1</v>
      </c>
      <c r="E202" s="230" t="s">
        <v>847</v>
      </c>
      <c r="F202" s="257" t="s">
        <v>334</v>
      </c>
      <c r="G202" s="91">
        <f>H202+I202</f>
        <v>0</v>
      </c>
      <c r="H202" s="91">
        <f>H204+H205</f>
        <v>0</v>
      </c>
      <c r="I202" s="91">
        <f>I204+I205</f>
        <v>0</v>
      </c>
    </row>
    <row r="203" spans="1:9" ht="36.75" hidden="1" outlineLevel="2" thickBot="1">
      <c r="A203" s="235"/>
      <c r="B203" s="248"/>
      <c r="C203" s="664"/>
      <c r="D203" s="665"/>
      <c r="E203" s="230" t="s">
        <v>12</v>
      </c>
      <c r="F203" s="251"/>
      <c r="G203" s="91"/>
      <c r="H203" s="91"/>
      <c r="I203" s="91"/>
    </row>
    <row r="204" spans="1:9" ht="16.5" hidden="1" outlineLevel="2" thickBot="1">
      <c r="A204" s="235"/>
      <c r="B204" s="248"/>
      <c r="C204" s="664"/>
      <c r="D204" s="665"/>
      <c r="E204" s="230" t="s">
        <v>13</v>
      </c>
      <c r="F204" s="251"/>
      <c r="G204" s="91">
        <f>H204+I204</f>
        <v>0</v>
      </c>
      <c r="H204" s="91"/>
      <c r="I204" s="91"/>
    </row>
    <row r="205" spans="1:9" ht="16.5" hidden="1" outlineLevel="2" thickBot="1">
      <c r="A205" s="235"/>
      <c r="B205" s="248"/>
      <c r="C205" s="664"/>
      <c r="D205" s="665"/>
      <c r="E205" s="230" t="s">
        <v>13</v>
      </c>
      <c r="F205" s="251"/>
      <c r="G205" s="91">
        <f>H205+I205</f>
        <v>0</v>
      </c>
      <c r="H205" s="91"/>
      <c r="I205" s="91"/>
    </row>
    <row r="206" spans="1:9" ht="29.25" hidden="1" outlineLevel="2" thickBot="1">
      <c r="A206" s="235">
        <v>2370</v>
      </c>
      <c r="B206" s="268" t="s">
        <v>68</v>
      </c>
      <c r="C206" s="659">
        <v>7</v>
      </c>
      <c r="D206" s="660">
        <v>0</v>
      </c>
      <c r="E206" s="238" t="s">
        <v>849</v>
      </c>
      <c r="F206" s="239" t="s">
        <v>335</v>
      </c>
      <c r="G206" s="91">
        <f>H206+I206</f>
        <v>0</v>
      </c>
      <c r="H206" s="91">
        <f>H208</f>
        <v>0</v>
      </c>
      <c r="I206" s="91">
        <f>I208</f>
        <v>0</v>
      </c>
    </row>
    <row r="207" spans="1:9" s="680" customFormat="1" ht="10.5" hidden="1" customHeight="1" outlineLevel="2" thickBot="1">
      <c r="A207" s="235"/>
      <c r="B207" s="224"/>
      <c r="C207" s="659"/>
      <c r="D207" s="660"/>
      <c r="E207" s="230" t="s">
        <v>808</v>
      </c>
      <c r="F207" s="239"/>
      <c r="G207" s="91"/>
      <c r="H207" s="91"/>
      <c r="I207" s="91"/>
    </row>
    <row r="208" spans="1:9" ht="24.75" hidden="1" outlineLevel="2" thickBot="1">
      <c r="A208" s="235">
        <v>2371</v>
      </c>
      <c r="B208" s="270" t="s">
        <v>68</v>
      </c>
      <c r="C208" s="664">
        <v>7</v>
      </c>
      <c r="D208" s="665">
        <v>1</v>
      </c>
      <c r="E208" s="230" t="s">
        <v>849</v>
      </c>
      <c r="F208" s="257" t="s">
        <v>336</v>
      </c>
      <c r="G208" s="91">
        <f>H208+I208</f>
        <v>0</v>
      </c>
      <c r="H208" s="91">
        <f>H210+H211</f>
        <v>0</v>
      </c>
      <c r="I208" s="91">
        <f>I210+I211</f>
        <v>0</v>
      </c>
    </row>
    <row r="209" spans="1:9" ht="36.75" hidden="1" outlineLevel="2" thickBot="1">
      <c r="A209" s="235"/>
      <c r="B209" s="248"/>
      <c r="C209" s="664"/>
      <c r="D209" s="665"/>
      <c r="E209" s="230" t="s">
        <v>12</v>
      </c>
      <c r="F209" s="251"/>
      <c r="G209" s="91"/>
      <c r="H209" s="91"/>
      <c r="I209" s="91"/>
    </row>
    <row r="210" spans="1:9" ht="16.5" hidden="1" outlineLevel="2" thickBot="1">
      <c r="A210" s="235"/>
      <c r="B210" s="248"/>
      <c r="C210" s="664"/>
      <c r="D210" s="665"/>
      <c r="E210" s="230" t="s">
        <v>13</v>
      </c>
      <c r="F210" s="251"/>
      <c r="G210" s="91">
        <f>H210+I210</f>
        <v>0</v>
      </c>
      <c r="H210" s="91"/>
      <c r="I210" s="91"/>
    </row>
    <row r="211" spans="1:9" ht="16.5" hidden="1" outlineLevel="2" thickBot="1">
      <c r="A211" s="235"/>
      <c r="B211" s="248"/>
      <c r="C211" s="664"/>
      <c r="D211" s="665"/>
      <c r="E211" s="230" t="s">
        <v>13</v>
      </c>
      <c r="F211" s="251"/>
      <c r="G211" s="91">
        <f>H211+I211</f>
        <v>0</v>
      </c>
      <c r="H211" s="91"/>
      <c r="I211" s="91"/>
    </row>
    <row r="212" spans="1:9" s="679" customFormat="1" ht="45" customHeight="1" collapsed="1" thickBot="1">
      <c r="A212" s="805">
        <v>2400</v>
      </c>
      <c r="B212" s="789" t="s">
        <v>72</v>
      </c>
      <c r="C212" s="790">
        <v>0</v>
      </c>
      <c r="D212" s="791">
        <v>0</v>
      </c>
      <c r="E212" s="806" t="s">
        <v>983</v>
      </c>
      <c r="F212" s="807" t="s">
        <v>337</v>
      </c>
      <c r="G212" s="795">
        <f>H212+I212</f>
        <v>3649.8</v>
      </c>
      <c r="H212" s="795">
        <f>H214+H224+H246+H260+H274+H302+H308+H326+H344</f>
        <v>3649.8</v>
      </c>
      <c r="I212" s="794">
        <f>I214+I224+I246+I260+I274+I302+I308+I326+I344</f>
        <v>0</v>
      </c>
    </row>
    <row r="213" spans="1:9" ht="11.25" customHeight="1" thickBot="1">
      <c r="A213" s="229"/>
      <c r="B213" s="224"/>
      <c r="C213" s="657"/>
      <c r="D213" s="658"/>
      <c r="E213" s="230" t="s">
        <v>807</v>
      </c>
      <c r="F213" s="231"/>
      <c r="G213" s="91"/>
      <c r="H213" s="91"/>
      <c r="I213" s="91"/>
    </row>
    <row r="214" spans="1:9" ht="29.25" hidden="1" outlineLevel="1" thickBot="1">
      <c r="A214" s="235">
        <v>2410</v>
      </c>
      <c r="B214" s="268" t="s">
        <v>72</v>
      </c>
      <c r="C214" s="659">
        <v>1</v>
      </c>
      <c r="D214" s="660">
        <v>0</v>
      </c>
      <c r="E214" s="238" t="s">
        <v>338</v>
      </c>
      <c r="F214" s="239" t="s">
        <v>341</v>
      </c>
      <c r="G214" s="93">
        <f>H214+I214</f>
        <v>0</v>
      </c>
      <c r="H214" s="93">
        <f>H216+H234</f>
        <v>0</v>
      </c>
      <c r="I214" s="93">
        <f>I216+I234</f>
        <v>0</v>
      </c>
    </row>
    <row r="215" spans="1:9" s="680" customFormat="1" ht="10.5" hidden="1" customHeight="1" outlineLevel="1" thickBot="1">
      <c r="A215" s="235"/>
      <c r="B215" s="224"/>
      <c r="C215" s="659"/>
      <c r="D215" s="660"/>
      <c r="E215" s="230" t="s">
        <v>808</v>
      </c>
      <c r="F215" s="239"/>
      <c r="G215" s="93"/>
      <c r="H215" s="93"/>
      <c r="I215" s="93"/>
    </row>
    <row r="216" spans="1:9" ht="24.75" hidden="1" outlineLevel="1" thickBot="1">
      <c r="A216" s="235">
        <v>2411</v>
      </c>
      <c r="B216" s="270" t="s">
        <v>72</v>
      </c>
      <c r="C216" s="664">
        <v>1</v>
      </c>
      <c r="D216" s="665">
        <v>1</v>
      </c>
      <c r="E216" s="230" t="s">
        <v>342</v>
      </c>
      <c r="F216" s="251" t="s">
        <v>343</v>
      </c>
      <c r="G216" s="93">
        <f>H216+I216</f>
        <v>0</v>
      </c>
      <c r="H216" s="93">
        <f>H218+H219</f>
        <v>0</v>
      </c>
      <c r="I216" s="93">
        <f>I218+I219</f>
        <v>0</v>
      </c>
    </row>
    <row r="217" spans="1:9" ht="36.75" hidden="1" outlineLevel="1" thickBot="1">
      <c r="A217" s="235"/>
      <c r="B217" s="248"/>
      <c r="C217" s="664"/>
      <c r="D217" s="665"/>
      <c r="E217" s="230" t="s">
        <v>12</v>
      </c>
      <c r="F217" s="251"/>
      <c r="G217" s="93"/>
      <c r="H217" s="93"/>
      <c r="I217" s="93"/>
    </row>
    <row r="218" spans="1:9" ht="16.5" hidden="1" outlineLevel="1" thickBot="1">
      <c r="A218" s="235"/>
      <c r="B218" s="248"/>
      <c r="C218" s="664"/>
      <c r="D218" s="665"/>
      <c r="E218" s="230" t="s">
        <v>13</v>
      </c>
      <c r="F218" s="251"/>
      <c r="G218" s="93">
        <f>H218+I218</f>
        <v>0</v>
      </c>
      <c r="H218" s="93"/>
      <c r="I218" s="93"/>
    </row>
    <row r="219" spans="1:9" ht="16.5" hidden="1" outlineLevel="1" thickBot="1">
      <c r="A219" s="235"/>
      <c r="B219" s="248"/>
      <c r="C219" s="664"/>
      <c r="D219" s="665"/>
      <c r="E219" s="230" t="s">
        <v>13</v>
      </c>
      <c r="F219" s="251"/>
      <c r="G219" s="93">
        <f>H219+I219</f>
        <v>0</v>
      </c>
      <c r="H219" s="93"/>
      <c r="I219" s="93"/>
    </row>
    <row r="220" spans="1:9" ht="24.75" hidden="1" outlineLevel="1" thickBot="1">
      <c r="A220" s="235">
        <v>2412</v>
      </c>
      <c r="B220" s="270" t="s">
        <v>72</v>
      </c>
      <c r="C220" s="664">
        <v>1</v>
      </c>
      <c r="D220" s="665">
        <v>2</v>
      </c>
      <c r="E220" s="230" t="s">
        <v>344</v>
      </c>
      <c r="F220" s="257" t="s">
        <v>345</v>
      </c>
      <c r="G220" s="93">
        <f>H220+I220</f>
        <v>0</v>
      </c>
      <c r="H220" s="93">
        <f>H222+H223</f>
        <v>0</v>
      </c>
      <c r="I220" s="93">
        <f>I222+I223</f>
        <v>0</v>
      </c>
    </row>
    <row r="221" spans="1:9" ht="36.75" hidden="1" outlineLevel="1" thickBot="1">
      <c r="A221" s="235"/>
      <c r="B221" s="248"/>
      <c r="C221" s="664"/>
      <c r="D221" s="665"/>
      <c r="E221" s="230" t="s">
        <v>12</v>
      </c>
      <c r="F221" s="251"/>
      <c r="G221" s="93"/>
      <c r="H221" s="93"/>
      <c r="I221" s="93"/>
    </row>
    <row r="222" spans="1:9" ht="16.5" hidden="1" outlineLevel="1" thickBot="1">
      <c r="A222" s="235"/>
      <c r="B222" s="248"/>
      <c r="C222" s="664"/>
      <c r="D222" s="665"/>
      <c r="E222" s="230" t="s">
        <v>13</v>
      </c>
      <c r="F222" s="251"/>
      <c r="G222" s="93">
        <f>H222+I222</f>
        <v>0</v>
      </c>
      <c r="H222" s="93"/>
      <c r="I222" s="93"/>
    </row>
    <row r="223" spans="1:9" ht="16.5" hidden="1" outlineLevel="1" thickBot="1">
      <c r="A223" s="235"/>
      <c r="B223" s="248"/>
      <c r="C223" s="664"/>
      <c r="D223" s="665"/>
      <c r="E223" s="230" t="s">
        <v>13</v>
      </c>
      <c r="F223" s="251"/>
      <c r="G223" s="93">
        <f>H223+I223</f>
        <v>0</v>
      </c>
      <c r="H223" s="93"/>
      <c r="I223" s="93"/>
    </row>
    <row r="224" spans="1:9" ht="24.75" collapsed="1" thickBot="1">
      <c r="A224" s="235">
        <v>2420</v>
      </c>
      <c r="B224" s="268" t="s">
        <v>72</v>
      </c>
      <c r="C224" s="659">
        <v>2</v>
      </c>
      <c r="D224" s="660">
        <v>0</v>
      </c>
      <c r="E224" s="238" t="s">
        <v>346</v>
      </c>
      <c r="F224" s="239" t="s">
        <v>347</v>
      </c>
      <c r="G224" s="91">
        <v>3649.8</v>
      </c>
      <c r="H224" s="91">
        <v>3649.8</v>
      </c>
      <c r="I224" s="93">
        <f>I226+I234+I238+I242</f>
        <v>0</v>
      </c>
    </row>
    <row r="225" spans="1:9" s="680" customFormat="1" ht="10.5" customHeight="1" thickBot="1">
      <c r="A225" s="235"/>
      <c r="B225" s="224"/>
      <c r="C225" s="659"/>
      <c r="D225" s="660"/>
      <c r="E225" s="230" t="s">
        <v>808</v>
      </c>
      <c r="F225" s="239"/>
      <c r="G225" s="91"/>
      <c r="H225" s="91"/>
      <c r="I225" s="93"/>
    </row>
    <row r="226" spans="1:9" ht="16.5" thickBot="1">
      <c r="A226" s="242">
        <v>2421</v>
      </c>
      <c r="B226" s="672" t="s">
        <v>72</v>
      </c>
      <c r="C226" s="661">
        <v>2</v>
      </c>
      <c r="D226" s="662">
        <v>1</v>
      </c>
      <c r="E226" s="663" t="s">
        <v>348</v>
      </c>
      <c r="F226" s="673" t="s">
        <v>349</v>
      </c>
      <c r="G226" s="117">
        <f>H226+I226</f>
        <v>0</v>
      </c>
      <c r="H226" s="117">
        <f>H228+H229+H230+H231+H232+H233</f>
        <v>0</v>
      </c>
      <c r="I226" s="118">
        <f>I228+I229+I230+I231+I232+I233</f>
        <v>0</v>
      </c>
    </row>
    <row r="227" spans="1:9" ht="36.75" thickBot="1">
      <c r="A227" s="235"/>
      <c r="B227" s="248"/>
      <c r="C227" s="664"/>
      <c r="D227" s="665"/>
      <c r="E227" s="230" t="s">
        <v>12</v>
      </c>
      <c r="F227" s="251"/>
      <c r="G227" s="91"/>
      <c r="H227" s="91"/>
      <c r="I227" s="93"/>
    </row>
    <row r="228" spans="1:9" ht="16.5" thickBot="1">
      <c r="A228" s="235"/>
      <c r="B228" s="248"/>
      <c r="C228" s="664"/>
      <c r="D228" s="665"/>
      <c r="E228" s="230">
        <v>4111</v>
      </c>
      <c r="F228" s="251"/>
      <c r="G228" s="91">
        <f t="shared" ref="G228:G234" si="2">H228+I228</f>
        <v>0</v>
      </c>
      <c r="H228" s="91"/>
      <c r="I228" s="93"/>
    </row>
    <row r="229" spans="1:9" ht="16.5" thickBot="1">
      <c r="A229" s="235"/>
      <c r="B229" s="248"/>
      <c r="C229" s="664"/>
      <c r="D229" s="665"/>
      <c r="E229" s="230">
        <v>4131</v>
      </c>
      <c r="F229" s="251"/>
      <c r="G229" s="91">
        <f t="shared" si="2"/>
        <v>0</v>
      </c>
      <c r="H229" s="91"/>
      <c r="I229" s="93"/>
    </row>
    <row r="230" spans="1:9" ht="16.5" hidden="1" thickBot="1">
      <c r="A230" s="235"/>
      <c r="B230" s="248"/>
      <c r="C230" s="664"/>
      <c r="D230" s="665"/>
      <c r="E230" s="230" t="s">
        <v>13</v>
      </c>
      <c r="F230" s="251"/>
      <c r="G230" s="93">
        <f t="shared" si="2"/>
        <v>0</v>
      </c>
      <c r="H230" s="91"/>
      <c r="I230" s="93"/>
    </row>
    <row r="231" spans="1:9" ht="16.5" hidden="1" thickBot="1">
      <c r="A231" s="235"/>
      <c r="B231" s="248"/>
      <c r="C231" s="664"/>
      <c r="D231" s="665"/>
      <c r="E231" s="230" t="s">
        <v>13</v>
      </c>
      <c r="F231" s="251"/>
      <c r="G231" s="93">
        <f t="shared" si="2"/>
        <v>0</v>
      </c>
      <c r="H231" s="91"/>
      <c r="I231" s="93"/>
    </row>
    <row r="232" spans="1:9" ht="16.5" hidden="1" thickBot="1">
      <c r="A232" s="235"/>
      <c r="B232" s="248"/>
      <c r="C232" s="664"/>
      <c r="D232" s="665"/>
      <c r="E232" s="230" t="s">
        <v>13</v>
      </c>
      <c r="F232" s="251"/>
      <c r="G232" s="93">
        <f t="shared" si="2"/>
        <v>0</v>
      </c>
      <c r="H232" s="91"/>
      <c r="I232" s="93"/>
    </row>
    <row r="233" spans="1:9" ht="16.5" hidden="1" thickBot="1">
      <c r="A233" s="235"/>
      <c r="B233" s="248"/>
      <c r="C233" s="664"/>
      <c r="D233" s="665"/>
      <c r="E233" s="230" t="s">
        <v>13</v>
      </c>
      <c r="F233" s="251"/>
      <c r="G233" s="93">
        <f t="shared" si="2"/>
        <v>0</v>
      </c>
      <c r="H233" s="91"/>
      <c r="I233" s="93"/>
    </row>
    <row r="234" spans="1:9" ht="16.5" hidden="1" outlineLevel="1" thickBot="1">
      <c r="A234" s="235">
        <v>2422</v>
      </c>
      <c r="B234" s="270" t="s">
        <v>72</v>
      </c>
      <c r="C234" s="664">
        <v>2</v>
      </c>
      <c r="D234" s="665">
        <v>2</v>
      </c>
      <c r="E234" s="230" t="s">
        <v>350</v>
      </c>
      <c r="F234" s="257" t="s">
        <v>351</v>
      </c>
      <c r="G234" s="93">
        <f t="shared" si="2"/>
        <v>0</v>
      </c>
      <c r="H234" s="91">
        <f>H236+H237</f>
        <v>0</v>
      </c>
      <c r="I234" s="93">
        <f>I236+I237</f>
        <v>0</v>
      </c>
    </row>
    <row r="235" spans="1:9" ht="36.75" hidden="1" outlineLevel="1" thickBot="1">
      <c r="A235" s="235"/>
      <c r="B235" s="248"/>
      <c r="C235" s="664"/>
      <c r="D235" s="665"/>
      <c r="E235" s="230" t="s">
        <v>12</v>
      </c>
      <c r="F235" s="251"/>
      <c r="G235" s="93"/>
      <c r="H235" s="91"/>
      <c r="I235" s="93"/>
    </row>
    <row r="236" spans="1:9" ht="16.5" hidden="1" outlineLevel="1" thickBot="1">
      <c r="A236" s="235"/>
      <c r="B236" s="248"/>
      <c r="C236" s="664"/>
      <c r="D236" s="665"/>
      <c r="E236" s="230" t="s">
        <v>13</v>
      </c>
      <c r="F236" s="251"/>
      <c r="G236" s="93">
        <f>H236+I236</f>
        <v>0</v>
      </c>
      <c r="H236" s="91"/>
      <c r="I236" s="93"/>
    </row>
    <row r="237" spans="1:9" ht="16.5" hidden="1" outlineLevel="1" thickBot="1">
      <c r="A237" s="235"/>
      <c r="B237" s="248"/>
      <c r="C237" s="664"/>
      <c r="D237" s="665"/>
      <c r="E237" s="230" t="s">
        <v>13</v>
      </c>
      <c r="F237" s="251"/>
      <c r="G237" s="93">
        <f>H237+I237</f>
        <v>0</v>
      </c>
      <c r="H237" s="91"/>
      <c r="I237" s="93"/>
    </row>
    <row r="238" spans="1:9" ht="16.5" hidden="1" outlineLevel="1" thickBot="1">
      <c r="A238" s="235">
        <v>2423</v>
      </c>
      <c r="B238" s="270" t="s">
        <v>72</v>
      </c>
      <c r="C238" s="664">
        <v>2</v>
      </c>
      <c r="D238" s="665">
        <v>3</v>
      </c>
      <c r="E238" s="230" t="s">
        <v>352</v>
      </c>
      <c r="F238" s="257" t="s">
        <v>353</v>
      </c>
      <c r="G238" s="93">
        <f>H238+I238</f>
        <v>0</v>
      </c>
      <c r="H238" s="91">
        <f>H240+H241</f>
        <v>0</v>
      </c>
      <c r="I238" s="93">
        <f>I240+I241</f>
        <v>0</v>
      </c>
    </row>
    <row r="239" spans="1:9" ht="36.75" hidden="1" outlineLevel="1" thickBot="1">
      <c r="A239" s="235"/>
      <c r="B239" s="248"/>
      <c r="C239" s="664"/>
      <c r="D239" s="665"/>
      <c r="E239" s="230" t="s">
        <v>12</v>
      </c>
      <c r="F239" s="251"/>
      <c r="G239" s="93"/>
      <c r="H239" s="91"/>
      <c r="I239" s="93"/>
    </row>
    <row r="240" spans="1:9" ht="16.5" hidden="1" outlineLevel="1" thickBot="1">
      <c r="A240" s="235"/>
      <c r="B240" s="248"/>
      <c r="C240" s="664"/>
      <c r="D240" s="665"/>
      <c r="E240" s="230" t="s">
        <v>13</v>
      </c>
      <c r="F240" s="251"/>
      <c r="G240" s="93">
        <f>H240+I240</f>
        <v>0</v>
      </c>
      <c r="H240" s="91"/>
      <c r="I240" s="93"/>
    </row>
    <row r="241" spans="1:9" ht="16.5" hidden="1" outlineLevel="1" thickBot="1">
      <c r="A241" s="235"/>
      <c r="B241" s="248"/>
      <c r="C241" s="664"/>
      <c r="D241" s="665"/>
      <c r="E241" s="230" t="s">
        <v>13</v>
      </c>
      <c r="F241" s="251"/>
      <c r="G241" s="93">
        <f>H241+I241</f>
        <v>0</v>
      </c>
      <c r="H241" s="91"/>
      <c r="I241" s="93"/>
    </row>
    <row r="242" spans="1:9" ht="16.5" hidden="1" outlineLevel="1" thickBot="1">
      <c r="A242" s="235">
        <v>2424</v>
      </c>
      <c r="B242" s="270" t="s">
        <v>72</v>
      </c>
      <c r="C242" s="664">
        <v>2</v>
      </c>
      <c r="D242" s="665">
        <v>4</v>
      </c>
      <c r="E242" s="230" t="s">
        <v>73</v>
      </c>
      <c r="F242" s="257"/>
      <c r="G242" s="93">
        <f>H242+I242</f>
        <v>0</v>
      </c>
      <c r="H242" s="91">
        <f>H244+H245</f>
        <v>0</v>
      </c>
      <c r="I242" s="93">
        <f>I244+I245</f>
        <v>0</v>
      </c>
    </row>
    <row r="243" spans="1:9" ht="36.75" hidden="1" outlineLevel="1" thickBot="1">
      <c r="A243" s="235"/>
      <c r="B243" s="248"/>
      <c r="C243" s="664"/>
      <c r="D243" s="665"/>
      <c r="E243" s="230" t="s">
        <v>12</v>
      </c>
      <c r="F243" s="251"/>
      <c r="G243" s="93"/>
      <c r="H243" s="91"/>
      <c r="I243" s="93"/>
    </row>
    <row r="244" spans="1:9" ht="16.5" hidden="1" outlineLevel="1" thickBot="1">
      <c r="A244" s="235"/>
      <c r="B244" s="248"/>
      <c r="C244" s="664"/>
      <c r="D244" s="665"/>
      <c r="E244" s="230" t="s">
        <v>13</v>
      </c>
      <c r="F244" s="251"/>
      <c r="G244" s="93">
        <f>H244+I244</f>
        <v>0</v>
      </c>
      <c r="H244" s="91"/>
      <c r="I244" s="93"/>
    </row>
    <row r="245" spans="1:9" ht="16.5" hidden="1" outlineLevel="1" thickBot="1">
      <c r="A245" s="235"/>
      <c r="B245" s="248"/>
      <c r="C245" s="664"/>
      <c r="D245" s="665"/>
      <c r="E245" s="230" t="s">
        <v>13</v>
      </c>
      <c r="F245" s="251"/>
      <c r="G245" s="93">
        <f>H245+I245</f>
        <v>0</v>
      </c>
      <c r="H245" s="91"/>
      <c r="I245" s="93"/>
    </row>
    <row r="246" spans="1:9" ht="16.5" hidden="1" outlineLevel="1" thickBot="1">
      <c r="A246" s="235">
        <v>2430</v>
      </c>
      <c r="B246" s="268" t="s">
        <v>72</v>
      </c>
      <c r="C246" s="659">
        <v>3</v>
      </c>
      <c r="D246" s="660">
        <v>0</v>
      </c>
      <c r="E246" s="238" t="s">
        <v>354</v>
      </c>
      <c r="F246" s="239" t="s">
        <v>355</v>
      </c>
      <c r="G246" s="93">
        <f>H246+I246</f>
        <v>0</v>
      </c>
      <c r="H246" s="91">
        <f>H248+H252+H256</f>
        <v>0</v>
      </c>
      <c r="I246" s="93">
        <f>I248+I252+I256</f>
        <v>0</v>
      </c>
    </row>
    <row r="247" spans="1:9" s="680" customFormat="1" ht="10.5" hidden="1" customHeight="1" outlineLevel="1" thickBot="1">
      <c r="A247" s="235"/>
      <c r="B247" s="224"/>
      <c r="C247" s="659"/>
      <c r="D247" s="660"/>
      <c r="E247" s="230" t="s">
        <v>808</v>
      </c>
      <c r="F247" s="239"/>
      <c r="G247" s="93"/>
      <c r="H247" s="91"/>
      <c r="I247" s="93"/>
    </row>
    <row r="248" spans="1:9" ht="16.5" hidden="1" outlineLevel="1" thickBot="1">
      <c r="A248" s="235">
        <v>2431</v>
      </c>
      <c r="B248" s="270" t="s">
        <v>72</v>
      </c>
      <c r="C248" s="664">
        <v>3</v>
      </c>
      <c r="D248" s="665">
        <v>1</v>
      </c>
      <c r="E248" s="230" t="s">
        <v>356</v>
      </c>
      <c r="F248" s="257" t="s">
        <v>357</v>
      </c>
      <c r="G248" s="93">
        <f>H248+I248</f>
        <v>0</v>
      </c>
      <c r="H248" s="91">
        <f>H250+H251</f>
        <v>0</v>
      </c>
      <c r="I248" s="93">
        <f>I250+I251</f>
        <v>0</v>
      </c>
    </row>
    <row r="249" spans="1:9" ht="36.75" hidden="1" outlineLevel="1" thickBot="1">
      <c r="A249" s="235"/>
      <c r="B249" s="248"/>
      <c r="C249" s="664"/>
      <c r="D249" s="665"/>
      <c r="E249" s="230" t="s">
        <v>12</v>
      </c>
      <c r="F249" s="251"/>
      <c r="G249" s="93"/>
      <c r="H249" s="91"/>
      <c r="I249" s="93"/>
    </row>
    <row r="250" spans="1:9" ht="16.5" hidden="1" outlineLevel="1" thickBot="1">
      <c r="A250" s="235"/>
      <c r="B250" s="248"/>
      <c r="C250" s="664"/>
      <c r="D250" s="665"/>
      <c r="E250" s="230" t="s">
        <v>13</v>
      </c>
      <c r="F250" s="251"/>
      <c r="G250" s="93">
        <f>H250+I250</f>
        <v>0</v>
      </c>
      <c r="H250" s="91"/>
      <c r="I250" s="93"/>
    </row>
    <row r="251" spans="1:9" ht="16.5" hidden="1" outlineLevel="1" thickBot="1">
      <c r="A251" s="235"/>
      <c r="B251" s="248"/>
      <c r="C251" s="664"/>
      <c r="D251" s="665"/>
      <c r="E251" s="230" t="s">
        <v>13</v>
      </c>
      <c r="F251" s="251"/>
      <c r="G251" s="93">
        <f>H251+I251</f>
        <v>0</v>
      </c>
      <c r="H251" s="91"/>
      <c r="I251" s="93"/>
    </row>
    <row r="252" spans="1:9" ht="16.5" hidden="1" outlineLevel="1" thickBot="1">
      <c r="A252" s="235">
        <v>2432</v>
      </c>
      <c r="B252" s="270" t="s">
        <v>72</v>
      </c>
      <c r="C252" s="664">
        <v>3</v>
      </c>
      <c r="D252" s="665">
        <v>2</v>
      </c>
      <c r="E252" s="230" t="s">
        <v>358</v>
      </c>
      <c r="F252" s="257" t="s">
        <v>359</v>
      </c>
      <c r="G252" s="93">
        <f>H252+I252</f>
        <v>0</v>
      </c>
      <c r="H252" s="91">
        <f>H254+H255</f>
        <v>0</v>
      </c>
      <c r="I252" s="93">
        <f>I254+I255</f>
        <v>0</v>
      </c>
    </row>
    <row r="253" spans="1:9" ht="36.75" hidden="1" outlineLevel="1" thickBot="1">
      <c r="A253" s="235"/>
      <c r="B253" s="248"/>
      <c r="C253" s="664"/>
      <c r="D253" s="665"/>
      <c r="E253" s="230" t="s">
        <v>12</v>
      </c>
      <c r="F253" s="251"/>
      <c r="G253" s="93"/>
      <c r="H253" s="91"/>
      <c r="I253" s="93"/>
    </row>
    <row r="254" spans="1:9" ht="16.5" hidden="1" outlineLevel="1" thickBot="1">
      <c r="A254" s="235"/>
      <c r="B254" s="248"/>
      <c r="C254" s="664"/>
      <c r="D254" s="665"/>
      <c r="E254" s="230" t="s">
        <v>13</v>
      </c>
      <c r="F254" s="251"/>
      <c r="G254" s="93">
        <f>H254+I254</f>
        <v>0</v>
      </c>
      <c r="H254" s="91"/>
      <c r="I254" s="93"/>
    </row>
    <row r="255" spans="1:9" ht="16.5" hidden="1" outlineLevel="1" thickBot="1">
      <c r="A255" s="235"/>
      <c r="B255" s="248"/>
      <c r="C255" s="664"/>
      <c r="D255" s="665"/>
      <c r="E255" s="230" t="s">
        <v>13</v>
      </c>
      <c r="F255" s="251"/>
      <c r="G255" s="93">
        <f>H255+I255</f>
        <v>0</v>
      </c>
      <c r="H255" s="91"/>
      <c r="I255" s="93"/>
    </row>
    <row r="256" spans="1:9" ht="16.5" hidden="1" outlineLevel="1" thickBot="1">
      <c r="A256" s="235">
        <v>2433</v>
      </c>
      <c r="B256" s="270" t="s">
        <v>72</v>
      </c>
      <c r="C256" s="664">
        <v>3</v>
      </c>
      <c r="D256" s="665">
        <v>3</v>
      </c>
      <c r="E256" s="230" t="s">
        <v>360</v>
      </c>
      <c r="F256" s="257" t="s">
        <v>361</v>
      </c>
      <c r="G256" s="93">
        <f>H256+I256</f>
        <v>0</v>
      </c>
      <c r="H256" s="91">
        <f>H258+H259</f>
        <v>0</v>
      </c>
      <c r="I256" s="93">
        <f>I258+I259</f>
        <v>0</v>
      </c>
    </row>
    <row r="257" spans="1:9" ht="36.75" hidden="1" outlineLevel="1" thickBot="1">
      <c r="A257" s="235"/>
      <c r="B257" s="248"/>
      <c r="C257" s="664"/>
      <c r="D257" s="665"/>
      <c r="E257" s="230" t="s">
        <v>12</v>
      </c>
      <c r="F257" s="251"/>
      <c r="G257" s="93"/>
      <c r="H257" s="91"/>
      <c r="I257" s="93"/>
    </row>
    <row r="258" spans="1:9" ht="16.5" hidden="1" outlineLevel="1" thickBot="1">
      <c r="A258" s="235"/>
      <c r="B258" s="248"/>
      <c r="C258" s="664"/>
      <c r="D258" s="665"/>
      <c r="E258" s="230" t="s">
        <v>13</v>
      </c>
      <c r="F258" s="251"/>
      <c r="G258" s="93">
        <f>H258+I258</f>
        <v>0</v>
      </c>
      <c r="H258" s="91"/>
      <c r="I258" s="93"/>
    </row>
    <row r="259" spans="1:9" ht="16.5" hidden="1" outlineLevel="1" thickBot="1">
      <c r="A259" s="235"/>
      <c r="B259" s="248"/>
      <c r="C259" s="664"/>
      <c r="D259" s="665"/>
      <c r="E259" s="230" t="s">
        <v>13</v>
      </c>
      <c r="F259" s="251"/>
      <c r="G259" s="93">
        <f>H259+I259</f>
        <v>0</v>
      </c>
      <c r="H259" s="91"/>
      <c r="I259" s="93"/>
    </row>
    <row r="260" spans="1:9" ht="24.75" hidden="1" outlineLevel="1" thickBot="1">
      <c r="A260" s="235">
        <v>2440</v>
      </c>
      <c r="B260" s="268" t="s">
        <v>72</v>
      </c>
      <c r="C260" s="659">
        <v>4</v>
      </c>
      <c r="D260" s="660">
        <v>0</v>
      </c>
      <c r="E260" s="238" t="s">
        <v>368</v>
      </c>
      <c r="F260" s="239" t="s">
        <v>369</v>
      </c>
      <c r="G260" s="93">
        <f>H260+I260</f>
        <v>0</v>
      </c>
      <c r="H260" s="91">
        <f>H262+H266+H270</f>
        <v>0</v>
      </c>
      <c r="I260" s="93">
        <f>I262+I266+I270</f>
        <v>0</v>
      </c>
    </row>
    <row r="261" spans="1:9" s="680" customFormat="1" ht="10.5" hidden="1" customHeight="1" outlineLevel="1" thickBot="1">
      <c r="A261" s="235"/>
      <c r="B261" s="224"/>
      <c r="C261" s="659"/>
      <c r="D261" s="660"/>
      <c r="E261" s="230" t="s">
        <v>808</v>
      </c>
      <c r="F261" s="239"/>
      <c r="G261" s="93"/>
      <c r="H261" s="91"/>
      <c r="I261" s="93"/>
    </row>
    <row r="262" spans="1:9" ht="29.25" hidden="1" outlineLevel="1" thickBot="1">
      <c r="A262" s="235">
        <v>2441</v>
      </c>
      <c r="B262" s="270" t="s">
        <v>72</v>
      </c>
      <c r="C262" s="664">
        <v>4</v>
      </c>
      <c r="D262" s="665">
        <v>1</v>
      </c>
      <c r="E262" s="230" t="s">
        <v>370</v>
      </c>
      <c r="F262" s="257" t="s">
        <v>371</v>
      </c>
      <c r="G262" s="93">
        <f>H262+I262</f>
        <v>0</v>
      </c>
      <c r="H262" s="91">
        <f>H264+H265</f>
        <v>0</v>
      </c>
      <c r="I262" s="93">
        <f>I264+I265</f>
        <v>0</v>
      </c>
    </row>
    <row r="263" spans="1:9" ht="36.75" hidden="1" outlineLevel="1" thickBot="1">
      <c r="A263" s="235"/>
      <c r="B263" s="248"/>
      <c r="C263" s="664"/>
      <c r="D263" s="665"/>
      <c r="E263" s="230" t="s">
        <v>12</v>
      </c>
      <c r="F263" s="251"/>
      <c r="G263" s="93"/>
      <c r="H263" s="91"/>
      <c r="I263" s="93"/>
    </row>
    <row r="264" spans="1:9" ht="16.5" hidden="1" outlineLevel="1" thickBot="1">
      <c r="A264" s="235"/>
      <c r="B264" s="248"/>
      <c r="C264" s="664"/>
      <c r="D264" s="665"/>
      <c r="E264" s="230" t="s">
        <v>13</v>
      </c>
      <c r="F264" s="251"/>
      <c r="G264" s="93">
        <f>H264+I264</f>
        <v>0</v>
      </c>
      <c r="H264" s="91"/>
      <c r="I264" s="93"/>
    </row>
    <row r="265" spans="1:9" ht="16.5" hidden="1" outlineLevel="1" thickBot="1">
      <c r="A265" s="235"/>
      <c r="B265" s="248"/>
      <c r="C265" s="664"/>
      <c r="D265" s="665"/>
      <c r="E265" s="230" t="s">
        <v>13</v>
      </c>
      <c r="F265" s="251"/>
      <c r="G265" s="93">
        <f>H265+I265</f>
        <v>0</v>
      </c>
      <c r="H265" s="91"/>
      <c r="I265" s="93"/>
    </row>
    <row r="266" spans="1:9" ht="16.5" hidden="1" outlineLevel="1" thickBot="1">
      <c r="A266" s="235">
        <v>2442</v>
      </c>
      <c r="B266" s="270" t="s">
        <v>72</v>
      </c>
      <c r="C266" s="664">
        <v>4</v>
      </c>
      <c r="D266" s="665">
        <v>2</v>
      </c>
      <c r="E266" s="230" t="s">
        <v>372</v>
      </c>
      <c r="F266" s="257" t="s">
        <v>373</v>
      </c>
      <c r="G266" s="93">
        <f>H266+I266</f>
        <v>0</v>
      </c>
      <c r="H266" s="91">
        <f>H268+H269</f>
        <v>0</v>
      </c>
      <c r="I266" s="93">
        <f>I268+I269</f>
        <v>0</v>
      </c>
    </row>
    <row r="267" spans="1:9" ht="36.75" hidden="1" outlineLevel="1" thickBot="1">
      <c r="A267" s="235"/>
      <c r="B267" s="248"/>
      <c r="C267" s="664"/>
      <c r="D267" s="665"/>
      <c r="E267" s="230" t="s">
        <v>12</v>
      </c>
      <c r="F267" s="251"/>
      <c r="G267" s="93"/>
      <c r="H267" s="91"/>
      <c r="I267" s="93"/>
    </row>
    <row r="268" spans="1:9" ht="16.5" hidden="1" outlineLevel="1" thickBot="1">
      <c r="A268" s="235"/>
      <c r="B268" s="248"/>
      <c r="C268" s="664"/>
      <c r="D268" s="665"/>
      <c r="E268" s="230" t="s">
        <v>13</v>
      </c>
      <c r="F268" s="251"/>
      <c r="G268" s="93">
        <f>H268+I268</f>
        <v>0</v>
      </c>
      <c r="H268" s="91"/>
      <c r="I268" s="93"/>
    </row>
    <row r="269" spans="1:9" ht="16.5" hidden="1" outlineLevel="1" thickBot="1">
      <c r="A269" s="235"/>
      <c r="B269" s="248"/>
      <c r="C269" s="664"/>
      <c r="D269" s="665"/>
      <c r="E269" s="230" t="s">
        <v>13</v>
      </c>
      <c r="F269" s="251"/>
      <c r="G269" s="93">
        <f>H269+I269</f>
        <v>0</v>
      </c>
      <c r="H269" s="91"/>
      <c r="I269" s="93"/>
    </row>
    <row r="270" spans="1:9" ht="16.5" hidden="1" outlineLevel="1" thickBot="1">
      <c r="A270" s="235">
        <v>2443</v>
      </c>
      <c r="B270" s="270" t="s">
        <v>72</v>
      </c>
      <c r="C270" s="664">
        <v>4</v>
      </c>
      <c r="D270" s="665">
        <v>3</v>
      </c>
      <c r="E270" s="230" t="s">
        <v>374</v>
      </c>
      <c r="F270" s="257" t="s">
        <v>375</v>
      </c>
      <c r="G270" s="93">
        <f>H270+I270</f>
        <v>0</v>
      </c>
      <c r="H270" s="91">
        <f>H272+H273</f>
        <v>0</v>
      </c>
      <c r="I270" s="93">
        <f>I272+I273</f>
        <v>0</v>
      </c>
    </row>
    <row r="271" spans="1:9" ht="36.75" hidden="1" outlineLevel="1" thickBot="1">
      <c r="A271" s="235"/>
      <c r="B271" s="248"/>
      <c r="C271" s="664"/>
      <c r="D271" s="665"/>
      <c r="E271" s="230" t="s">
        <v>12</v>
      </c>
      <c r="F271" s="251"/>
      <c r="G271" s="93"/>
      <c r="H271" s="91"/>
      <c r="I271" s="93"/>
    </row>
    <row r="272" spans="1:9" ht="16.5" hidden="1" outlineLevel="1" thickBot="1">
      <c r="A272" s="235"/>
      <c r="B272" s="248"/>
      <c r="C272" s="664"/>
      <c r="D272" s="665"/>
      <c r="E272" s="230" t="s">
        <v>13</v>
      </c>
      <c r="F272" s="251"/>
      <c r="G272" s="93">
        <f>H272+I272</f>
        <v>0</v>
      </c>
      <c r="H272" s="91"/>
      <c r="I272" s="93"/>
    </row>
    <row r="273" spans="1:13" ht="16.5" hidden="1" outlineLevel="1" thickBot="1">
      <c r="A273" s="235"/>
      <c r="B273" s="248"/>
      <c r="C273" s="664"/>
      <c r="D273" s="665"/>
      <c r="E273" s="230" t="s">
        <v>13</v>
      </c>
      <c r="F273" s="251"/>
      <c r="G273" s="93">
        <f>H273+I273</f>
        <v>0</v>
      </c>
      <c r="H273" s="91"/>
      <c r="I273" s="93"/>
    </row>
    <row r="274" spans="1:13" ht="16.5" collapsed="1" thickBot="1">
      <c r="A274" s="788">
        <v>2450</v>
      </c>
      <c r="B274" s="789" t="s">
        <v>72</v>
      </c>
      <c r="C274" s="790">
        <v>5</v>
      </c>
      <c r="D274" s="791">
        <v>0</v>
      </c>
      <c r="E274" s="792" t="s">
        <v>376</v>
      </c>
      <c r="F274" s="793" t="s">
        <v>377</v>
      </c>
      <c r="G274" s="794">
        <f>H274+I274</f>
        <v>0</v>
      </c>
      <c r="H274" s="795">
        <v>0</v>
      </c>
      <c r="I274" s="794">
        <v>0</v>
      </c>
      <c r="M274" s="760"/>
    </row>
    <row r="275" spans="1:13" s="680" customFormat="1" ht="10.5" customHeight="1" thickBot="1">
      <c r="A275" s="235"/>
      <c r="B275" s="224"/>
      <c r="C275" s="659"/>
      <c r="D275" s="660"/>
      <c r="E275" s="230" t="s">
        <v>808</v>
      </c>
      <c r="F275" s="239"/>
      <c r="G275" s="93"/>
      <c r="H275" s="91"/>
      <c r="I275" s="93"/>
    </row>
    <row r="276" spans="1:13" ht="16.5" thickBot="1">
      <c r="A276" s="235">
        <v>2451</v>
      </c>
      <c r="B276" s="270" t="s">
        <v>72</v>
      </c>
      <c r="C276" s="664">
        <v>5</v>
      </c>
      <c r="D276" s="665">
        <v>1</v>
      </c>
      <c r="E276" s="230" t="s">
        <v>378</v>
      </c>
      <c r="F276" s="257" t="s">
        <v>379</v>
      </c>
      <c r="G276" s="93">
        <f>H276+I276</f>
        <v>0</v>
      </c>
      <c r="H276" s="91">
        <v>0</v>
      </c>
      <c r="I276" s="93">
        <f>I278</f>
        <v>0</v>
      </c>
    </row>
    <row r="277" spans="1:13" ht="27" customHeight="1" thickBot="1">
      <c r="A277" s="235"/>
      <c r="B277" s="248"/>
      <c r="C277" s="664"/>
      <c r="D277" s="665"/>
      <c r="E277" s="230" t="s">
        <v>12</v>
      </c>
      <c r="F277" s="251"/>
      <c r="G277" s="93"/>
      <c r="H277" s="91"/>
      <c r="I277" s="93"/>
    </row>
    <row r="278" spans="1:13" ht="18" customHeight="1" thickBot="1">
      <c r="A278" s="235"/>
      <c r="B278" s="248"/>
      <c r="C278" s="664"/>
      <c r="D278" s="665"/>
      <c r="E278" s="230">
        <v>4241</v>
      </c>
      <c r="F278" s="251"/>
      <c r="G278" s="93">
        <f>H278+I278</f>
        <v>0</v>
      </c>
      <c r="H278" s="91">
        <v>0</v>
      </c>
      <c r="I278" s="780">
        <v>0</v>
      </c>
      <c r="L278" s="744"/>
      <c r="M278" s="760"/>
    </row>
    <row r="279" spans="1:13" ht="24.75" customHeight="1" thickBot="1">
      <c r="A279" s="235"/>
      <c r="B279" s="248"/>
      <c r="C279" s="664"/>
      <c r="D279" s="665"/>
      <c r="E279" s="230">
        <v>5112</v>
      </c>
      <c r="F279" s="251"/>
      <c r="G279" s="93">
        <f t="shared" ref="G279:G284" si="3">H279+I279</f>
        <v>0</v>
      </c>
      <c r="H279" s="91">
        <v>0</v>
      </c>
      <c r="I279" s="93">
        <v>0</v>
      </c>
      <c r="L279" s="744"/>
    </row>
    <row r="280" spans="1:13" ht="0.75" hidden="1" customHeight="1" thickBot="1">
      <c r="A280" s="235"/>
      <c r="B280" s="248"/>
      <c r="C280" s="664"/>
      <c r="D280" s="665"/>
      <c r="E280" s="230"/>
      <c r="F280" s="251"/>
      <c r="G280" s="93">
        <f t="shared" si="3"/>
        <v>0</v>
      </c>
      <c r="H280" s="91"/>
      <c r="I280" s="93"/>
      <c r="L280" s="744"/>
    </row>
    <row r="281" spans="1:13" ht="11.25" hidden="1" customHeight="1" thickBot="1">
      <c r="A281" s="235"/>
      <c r="B281" s="248"/>
      <c r="C281" s="664"/>
      <c r="D281" s="665"/>
      <c r="E281" s="230"/>
      <c r="F281" s="251"/>
      <c r="G281" s="93">
        <f t="shared" si="3"/>
        <v>0</v>
      </c>
      <c r="H281" s="91"/>
      <c r="I281" s="93"/>
      <c r="L281" s="744"/>
    </row>
    <row r="282" spans="1:13" ht="11.25" hidden="1" customHeight="1" thickBot="1">
      <c r="A282" s="235"/>
      <c r="B282" s="248"/>
      <c r="C282" s="664"/>
      <c r="D282" s="665"/>
      <c r="E282" s="230"/>
      <c r="F282" s="251"/>
      <c r="G282" s="93">
        <f t="shared" si="3"/>
        <v>0</v>
      </c>
      <c r="H282" s="91"/>
      <c r="I282" s="93"/>
      <c r="L282" s="744"/>
    </row>
    <row r="283" spans="1:13" ht="25.5" customHeight="1" thickBot="1">
      <c r="A283" s="235"/>
      <c r="B283" s="248"/>
      <c r="C283" s="664"/>
      <c r="D283" s="665"/>
      <c r="E283" s="230">
        <v>5134</v>
      </c>
      <c r="F283" s="251"/>
      <c r="G283" s="93">
        <f t="shared" si="3"/>
        <v>0</v>
      </c>
      <c r="H283" s="91">
        <v>0</v>
      </c>
      <c r="I283" s="93">
        <v>0</v>
      </c>
      <c r="L283" s="744"/>
    </row>
    <row r="284" spans="1:13" ht="21" customHeight="1" thickBot="1">
      <c r="A284" s="235">
        <v>2452</v>
      </c>
      <c r="B284" s="248" t="s">
        <v>72</v>
      </c>
      <c r="C284" s="664">
        <v>5</v>
      </c>
      <c r="D284" s="665">
        <v>5</v>
      </c>
      <c r="E284" s="230" t="s">
        <v>956</v>
      </c>
      <c r="F284" s="251"/>
      <c r="G284" s="93">
        <f t="shared" si="3"/>
        <v>0</v>
      </c>
      <c r="H284" s="91"/>
      <c r="I284" s="93"/>
      <c r="L284" s="744"/>
    </row>
    <row r="285" spans="1:13" ht="18.75" customHeight="1" thickBot="1">
      <c r="A285" s="235"/>
      <c r="B285" s="248"/>
      <c r="C285" s="664"/>
      <c r="D285" s="665"/>
      <c r="E285" s="230">
        <v>5113</v>
      </c>
      <c r="F285" s="251"/>
      <c r="G285" s="93">
        <v>0</v>
      </c>
      <c r="H285" s="91">
        <v>0</v>
      </c>
      <c r="I285" s="762">
        <v>0</v>
      </c>
      <c r="L285" s="740"/>
    </row>
    <row r="286" spans="1:13" ht="16.5" hidden="1" outlineLevel="1" thickBot="1">
      <c r="A286" s="235">
        <v>2452</v>
      </c>
      <c r="B286" s="270" t="s">
        <v>72</v>
      </c>
      <c r="C286" s="664">
        <v>5</v>
      </c>
      <c r="D286" s="665">
        <v>2</v>
      </c>
      <c r="E286" s="230" t="s">
        <v>380</v>
      </c>
      <c r="F286" s="257" t="s">
        <v>381</v>
      </c>
      <c r="G286" s="93">
        <f>H286+I286</f>
        <v>0</v>
      </c>
      <c r="H286" s="91">
        <f>H288+H289</f>
        <v>0</v>
      </c>
      <c r="I286" s="93">
        <f>I288+I289</f>
        <v>0</v>
      </c>
    </row>
    <row r="287" spans="1:13" ht="36.75" hidden="1" outlineLevel="1" thickBot="1">
      <c r="A287" s="235"/>
      <c r="B287" s="248"/>
      <c r="C287" s="664"/>
      <c r="D287" s="665"/>
      <c r="E287" s="230" t="s">
        <v>12</v>
      </c>
      <c r="F287" s="251"/>
      <c r="G287" s="93"/>
      <c r="H287" s="91"/>
      <c r="I287" s="93"/>
    </row>
    <row r="288" spans="1:13" ht="16.5" hidden="1" outlineLevel="1" thickBot="1">
      <c r="A288" s="235"/>
      <c r="B288" s="248"/>
      <c r="C288" s="664"/>
      <c r="D288" s="665"/>
      <c r="E288" s="230" t="s">
        <v>13</v>
      </c>
      <c r="F288" s="251"/>
      <c r="G288" s="93">
        <f>H288+I288</f>
        <v>0</v>
      </c>
      <c r="H288" s="91"/>
      <c r="I288" s="93"/>
    </row>
    <row r="289" spans="1:9" ht="16.5" hidden="1" outlineLevel="1" thickBot="1">
      <c r="A289" s="235"/>
      <c r="B289" s="248"/>
      <c r="C289" s="664"/>
      <c r="D289" s="665"/>
      <c r="E289" s="230" t="s">
        <v>13</v>
      </c>
      <c r="F289" s="251"/>
      <c r="G289" s="93">
        <f>H289+I289</f>
        <v>0</v>
      </c>
      <c r="H289" s="91"/>
      <c r="I289" s="93"/>
    </row>
    <row r="290" spans="1:9" ht="16.5" hidden="1" outlineLevel="1" thickBot="1">
      <c r="A290" s="235">
        <v>2453</v>
      </c>
      <c r="B290" s="270" t="s">
        <v>72</v>
      </c>
      <c r="C290" s="664">
        <v>5</v>
      </c>
      <c r="D290" s="665">
        <v>3</v>
      </c>
      <c r="E290" s="230" t="s">
        <v>382</v>
      </c>
      <c r="F290" s="257" t="s">
        <v>383</v>
      </c>
      <c r="G290" s="93">
        <f>H290+I290</f>
        <v>0</v>
      </c>
      <c r="H290" s="91">
        <f>H292+H293</f>
        <v>0</v>
      </c>
      <c r="I290" s="93">
        <f>I292+I293</f>
        <v>0</v>
      </c>
    </row>
    <row r="291" spans="1:9" ht="36.75" hidden="1" outlineLevel="1" thickBot="1">
      <c r="A291" s="235"/>
      <c r="B291" s="248"/>
      <c r="C291" s="664"/>
      <c r="D291" s="665"/>
      <c r="E291" s="230" t="s">
        <v>12</v>
      </c>
      <c r="F291" s="251"/>
      <c r="G291" s="93"/>
      <c r="H291" s="91"/>
      <c r="I291" s="93"/>
    </row>
    <row r="292" spans="1:9" ht="16.5" hidden="1" outlineLevel="1" thickBot="1">
      <c r="A292" s="235"/>
      <c r="B292" s="248"/>
      <c r="C292" s="664"/>
      <c r="D292" s="665"/>
      <c r="E292" s="230" t="s">
        <v>13</v>
      </c>
      <c r="F292" s="251"/>
      <c r="G292" s="93">
        <f>H292+I292</f>
        <v>0</v>
      </c>
      <c r="H292" s="91"/>
      <c r="I292" s="93"/>
    </row>
    <row r="293" spans="1:9" ht="16.5" hidden="1" outlineLevel="1" thickBot="1">
      <c r="A293" s="235"/>
      <c r="B293" s="248"/>
      <c r="C293" s="664"/>
      <c r="D293" s="665"/>
      <c r="E293" s="230" t="s">
        <v>13</v>
      </c>
      <c r="F293" s="251"/>
      <c r="G293" s="93">
        <f>H293+I293</f>
        <v>0</v>
      </c>
      <c r="H293" s="91"/>
      <c r="I293" s="93"/>
    </row>
    <row r="294" spans="1:9" ht="16.5" hidden="1" outlineLevel="1" thickBot="1">
      <c r="A294" s="235">
        <v>2454</v>
      </c>
      <c r="B294" s="270" t="s">
        <v>72</v>
      </c>
      <c r="C294" s="664">
        <v>5</v>
      </c>
      <c r="D294" s="665">
        <v>4</v>
      </c>
      <c r="E294" s="230" t="s">
        <v>384</v>
      </c>
      <c r="F294" s="257" t="s">
        <v>385</v>
      </c>
      <c r="G294" s="93">
        <f>H294+I294</f>
        <v>0</v>
      </c>
      <c r="H294" s="91">
        <f>H296+H297</f>
        <v>0</v>
      </c>
      <c r="I294" s="93">
        <f>I296+I297</f>
        <v>0</v>
      </c>
    </row>
    <row r="295" spans="1:9" ht="36.75" hidden="1" outlineLevel="1" thickBot="1">
      <c r="A295" s="235"/>
      <c r="B295" s="248"/>
      <c r="C295" s="664"/>
      <c r="D295" s="665"/>
      <c r="E295" s="230" t="s">
        <v>12</v>
      </c>
      <c r="F295" s="251"/>
      <c r="G295" s="93"/>
      <c r="H295" s="91"/>
      <c r="I295" s="93"/>
    </row>
    <row r="296" spans="1:9" ht="16.5" hidden="1" outlineLevel="1" thickBot="1">
      <c r="A296" s="235"/>
      <c r="B296" s="248"/>
      <c r="C296" s="664"/>
      <c r="D296" s="665"/>
      <c r="E296" s="230" t="s">
        <v>13</v>
      </c>
      <c r="F296" s="251"/>
      <c r="G296" s="93">
        <f>H296+I296</f>
        <v>0</v>
      </c>
      <c r="H296" s="91"/>
      <c r="I296" s="93"/>
    </row>
    <row r="297" spans="1:9" ht="16.5" hidden="1" outlineLevel="1" thickBot="1">
      <c r="A297" s="235"/>
      <c r="B297" s="248"/>
      <c r="C297" s="664"/>
      <c r="D297" s="665"/>
      <c r="E297" s="230" t="s">
        <v>13</v>
      </c>
      <c r="F297" s="251"/>
      <c r="G297" s="93">
        <f>H297+I297</f>
        <v>0</v>
      </c>
      <c r="H297" s="91"/>
      <c r="I297" s="93"/>
    </row>
    <row r="298" spans="1:9" ht="16.5" hidden="1" outlineLevel="1" thickBot="1">
      <c r="A298" s="235">
        <v>2455</v>
      </c>
      <c r="B298" s="270" t="s">
        <v>72</v>
      </c>
      <c r="C298" s="664">
        <v>5</v>
      </c>
      <c r="D298" s="665">
        <v>5</v>
      </c>
      <c r="E298" s="230" t="s">
        <v>386</v>
      </c>
      <c r="F298" s="257" t="s">
        <v>387</v>
      </c>
      <c r="G298" s="93">
        <f>H298+I298</f>
        <v>0</v>
      </c>
      <c r="H298" s="91">
        <f>H300+H301</f>
        <v>0</v>
      </c>
      <c r="I298" s="93">
        <f>I300+I301</f>
        <v>0</v>
      </c>
    </row>
    <row r="299" spans="1:9" ht="36.75" hidden="1" outlineLevel="1" thickBot="1">
      <c r="A299" s="235"/>
      <c r="B299" s="248"/>
      <c r="C299" s="664"/>
      <c r="D299" s="665"/>
      <c r="E299" s="230" t="s">
        <v>12</v>
      </c>
      <c r="F299" s="251"/>
      <c r="G299" s="93"/>
      <c r="H299" s="91"/>
      <c r="I299" s="93"/>
    </row>
    <row r="300" spans="1:9" ht="16.5" hidden="1" outlineLevel="1" thickBot="1">
      <c r="A300" s="235"/>
      <c r="B300" s="248"/>
      <c r="C300" s="664"/>
      <c r="D300" s="665"/>
      <c r="E300" s="230" t="s">
        <v>13</v>
      </c>
      <c r="F300" s="251"/>
      <c r="G300" s="93">
        <f>H300+I300</f>
        <v>0</v>
      </c>
      <c r="H300" s="91"/>
      <c r="I300" s="93"/>
    </row>
    <row r="301" spans="1:9" ht="16.5" hidden="1" outlineLevel="1" thickBot="1">
      <c r="A301" s="235"/>
      <c r="B301" s="248"/>
      <c r="C301" s="664"/>
      <c r="D301" s="665"/>
      <c r="E301" s="230" t="s">
        <v>13</v>
      </c>
      <c r="F301" s="251"/>
      <c r="G301" s="93">
        <f>H301+I301</f>
        <v>0</v>
      </c>
      <c r="H301" s="91"/>
      <c r="I301" s="93"/>
    </row>
    <row r="302" spans="1:9" ht="16.5" hidden="1" outlineLevel="1" thickBot="1">
      <c r="A302" s="235">
        <v>2460</v>
      </c>
      <c r="B302" s="268" t="s">
        <v>72</v>
      </c>
      <c r="C302" s="659">
        <v>6</v>
      </c>
      <c r="D302" s="660">
        <v>0</v>
      </c>
      <c r="E302" s="238" t="s">
        <v>388</v>
      </c>
      <c r="F302" s="239" t="s">
        <v>389</v>
      </c>
      <c r="G302" s="93">
        <f>H302+I302</f>
        <v>0</v>
      </c>
      <c r="H302" s="91">
        <f>H304</f>
        <v>0</v>
      </c>
      <c r="I302" s="93">
        <f>I304</f>
        <v>0</v>
      </c>
    </row>
    <row r="303" spans="1:9" s="680" customFormat="1" ht="10.5" hidden="1" customHeight="1" outlineLevel="1" thickBot="1">
      <c r="A303" s="235"/>
      <c r="B303" s="224"/>
      <c r="C303" s="659"/>
      <c r="D303" s="660"/>
      <c r="E303" s="230" t="s">
        <v>808</v>
      </c>
      <c r="F303" s="239"/>
      <c r="G303" s="93"/>
      <c r="H303" s="91"/>
      <c r="I303" s="93"/>
    </row>
    <row r="304" spans="1:9" ht="16.5" hidden="1" outlineLevel="1" thickBot="1">
      <c r="A304" s="235">
        <v>2461</v>
      </c>
      <c r="B304" s="270" t="s">
        <v>72</v>
      </c>
      <c r="C304" s="664">
        <v>6</v>
      </c>
      <c r="D304" s="665">
        <v>1</v>
      </c>
      <c r="E304" s="230" t="s">
        <v>390</v>
      </c>
      <c r="F304" s="257" t="s">
        <v>389</v>
      </c>
      <c r="G304" s="93">
        <f>H304+I304</f>
        <v>0</v>
      </c>
      <c r="H304" s="91">
        <f>H306+H307</f>
        <v>0</v>
      </c>
      <c r="I304" s="93">
        <f>I306+I307</f>
        <v>0</v>
      </c>
    </row>
    <row r="305" spans="1:9" ht="36.75" hidden="1" outlineLevel="1" thickBot="1">
      <c r="A305" s="235"/>
      <c r="B305" s="248"/>
      <c r="C305" s="664"/>
      <c r="D305" s="665"/>
      <c r="E305" s="230" t="s">
        <v>12</v>
      </c>
      <c r="F305" s="251"/>
      <c r="G305" s="93"/>
      <c r="H305" s="91"/>
      <c r="I305" s="93"/>
    </row>
    <row r="306" spans="1:9" ht="16.5" hidden="1" outlineLevel="1" thickBot="1">
      <c r="A306" s="235"/>
      <c r="B306" s="248"/>
      <c r="C306" s="664"/>
      <c r="D306" s="665"/>
      <c r="E306" s="230" t="s">
        <v>13</v>
      </c>
      <c r="F306" s="251"/>
      <c r="G306" s="93">
        <f>H306+I306</f>
        <v>0</v>
      </c>
      <c r="H306" s="91"/>
      <c r="I306" s="93"/>
    </row>
    <row r="307" spans="1:9" ht="16.5" hidden="1" outlineLevel="1" thickBot="1">
      <c r="A307" s="235"/>
      <c r="B307" s="248"/>
      <c r="C307" s="664"/>
      <c r="D307" s="665"/>
      <c r="E307" s="230" t="s">
        <v>13</v>
      </c>
      <c r="F307" s="251"/>
      <c r="G307" s="93">
        <f>H307+I307</f>
        <v>0</v>
      </c>
      <c r="H307" s="91"/>
      <c r="I307" s="93"/>
    </row>
    <row r="308" spans="1:9" ht="16.5" hidden="1" outlineLevel="1" thickBot="1">
      <c r="A308" s="235">
        <v>2470</v>
      </c>
      <c r="B308" s="268" t="s">
        <v>72</v>
      </c>
      <c r="C308" s="659">
        <v>7</v>
      </c>
      <c r="D308" s="660">
        <v>0</v>
      </c>
      <c r="E308" s="238" t="s">
        <v>391</v>
      </c>
      <c r="F308" s="267" t="s">
        <v>392</v>
      </c>
      <c r="G308" s="93">
        <f>H308+I308</f>
        <v>0</v>
      </c>
      <c r="H308" s="91">
        <f>H310+H314+H318+H322</f>
        <v>0</v>
      </c>
      <c r="I308" s="93">
        <f>I310+I314+I318+I322</f>
        <v>0</v>
      </c>
    </row>
    <row r="309" spans="1:9" s="680" customFormat="1" ht="10.5" hidden="1" customHeight="1" outlineLevel="1" thickBot="1">
      <c r="A309" s="235"/>
      <c r="B309" s="224"/>
      <c r="C309" s="659"/>
      <c r="D309" s="660"/>
      <c r="E309" s="230" t="s">
        <v>808</v>
      </c>
      <c r="F309" s="239"/>
      <c r="G309" s="93"/>
      <c r="H309" s="91"/>
      <c r="I309" s="93"/>
    </row>
    <row r="310" spans="1:9" ht="24.75" hidden="1" outlineLevel="1" thickBot="1">
      <c r="A310" s="235">
        <v>2471</v>
      </c>
      <c r="B310" s="270" t="s">
        <v>72</v>
      </c>
      <c r="C310" s="664">
        <v>7</v>
      </c>
      <c r="D310" s="665">
        <v>1</v>
      </c>
      <c r="E310" s="230" t="s">
        <v>393</v>
      </c>
      <c r="F310" s="257" t="s">
        <v>394</v>
      </c>
      <c r="G310" s="93">
        <f>H310+I310</f>
        <v>0</v>
      </c>
      <c r="H310" s="91">
        <f>H312+H313</f>
        <v>0</v>
      </c>
      <c r="I310" s="93">
        <f>I312+I313</f>
        <v>0</v>
      </c>
    </row>
    <row r="311" spans="1:9" ht="36.75" hidden="1" outlineLevel="1" thickBot="1">
      <c r="A311" s="235"/>
      <c r="B311" s="248"/>
      <c r="C311" s="664"/>
      <c r="D311" s="665"/>
      <c r="E311" s="230" t="s">
        <v>12</v>
      </c>
      <c r="F311" s="251"/>
      <c r="G311" s="93"/>
      <c r="H311" s="91"/>
      <c r="I311" s="93"/>
    </row>
    <row r="312" spans="1:9" ht="16.5" hidden="1" outlineLevel="1" thickBot="1">
      <c r="A312" s="235"/>
      <c r="B312" s="248"/>
      <c r="C312" s="664"/>
      <c r="D312" s="665"/>
      <c r="E312" s="230" t="s">
        <v>13</v>
      </c>
      <c r="F312" s="251"/>
      <c r="G312" s="93">
        <f>H312+I312</f>
        <v>0</v>
      </c>
      <c r="H312" s="91"/>
      <c r="I312" s="93"/>
    </row>
    <row r="313" spans="1:9" ht="16.5" hidden="1" outlineLevel="1" thickBot="1">
      <c r="A313" s="235"/>
      <c r="B313" s="248"/>
      <c r="C313" s="664"/>
      <c r="D313" s="665"/>
      <c r="E313" s="230" t="s">
        <v>13</v>
      </c>
      <c r="F313" s="251"/>
      <c r="G313" s="93">
        <f>H313+I313</f>
        <v>0</v>
      </c>
      <c r="H313" s="91"/>
      <c r="I313" s="93"/>
    </row>
    <row r="314" spans="1:9" ht="16.5" hidden="1" outlineLevel="1" thickBot="1">
      <c r="A314" s="235">
        <v>2472</v>
      </c>
      <c r="B314" s="270" t="s">
        <v>72</v>
      </c>
      <c r="C314" s="664">
        <v>7</v>
      </c>
      <c r="D314" s="665">
        <v>2</v>
      </c>
      <c r="E314" s="230" t="s">
        <v>395</v>
      </c>
      <c r="F314" s="273" t="s">
        <v>396</v>
      </c>
      <c r="G314" s="93">
        <f>H314+I314</f>
        <v>0</v>
      </c>
      <c r="H314" s="91">
        <f>H316+H317</f>
        <v>0</v>
      </c>
      <c r="I314" s="93">
        <f>I316+I317</f>
        <v>0</v>
      </c>
    </row>
    <row r="315" spans="1:9" ht="36.75" hidden="1" outlineLevel="1" thickBot="1">
      <c r="A315" s="235"/>
      <c r="B315" s="248"/>
      <c r="C315" s="664"/>
      <c r="D315" s="665"/>
      <c r="E315" s="230" t="s">
        <v>12</v>
      </c>
      <c r="F315" s="251"/>
      <c r="G315" s="93"/>
      <c r="H315" s="91"/>
      <c r="I315" s="93"/>
    </row>
    <row r="316" spans="1:9" ht="16.5" hidden="1" outlineLevel="1" thickBot="1">
      <c r="A316" s="235"/>
      <c r="B316" s="248"/>
      <c r="C316" s="664"/>
      <c r="D316" s="665"/>
      <c r="E316" s="230" t="s">
        <v>13</v>
      </c>
      <c r="F316" s="251"/>
      <c r="G316" s="93">
        <f>H316+I316</f>
        <v>0</v>
      </c>
      <c r="H316" s="91"/>
      <c r="I316" s="93"/>
    </row>
    <row r="317" spans="1:9" ht="16.5" hidden="1" outlineLevel="1" thickBot="1">
      <c r="A317" s="235"/>
      <c r="B317" s="248"/>
      <c r="C317" s="664"/>
      <c r="D317" s="665"/>
      <c r="E317" s="230" t="s">
        <v>13</v>
      </c>
      <c r="F317" s="251"/>
      <c r="G317" s="93">
        <f>H317+I317</f>
        <v>0</v>
      </c>
      <c r="H317" s="91"/>
      <c r="I317" s="93"/>
    </row>
    <row r="318" spans="1:9" ht="16.5" hidden="1" outlineLevel="1" thickBot="1">
      <c r="A318" s="235">
        <v>2473</v>
      </c>
      <c r="B318" s="270" t="s">
        <v>72</v>
      </c>
      <c r="C318" s="664">
        <v>7</v>
      </c>
      <c r="D318" s="665">
        <v>3</v>
      </c>
      <c r="E318" s="230" t="s">
        <v>397</v>
      </c>
      <c r="F318" s="257" t="s">
        <v>398</v>
      </c>
      <c r="G318" s="93">
        <f>H318+I318</f>
        <v>0</v>
      </c>
      <c r="H318" s="91">
        <f>H320+H321</f>
        <v>0</v>
      </c>
      <c r="I318" s="93">
        <f>I320+I321</f>
        <v>0</v>
      </c>
    </row>
    <row r="319" spans="1:9" ht="36.75" hidden="1" outlineLevel="1" thickBot="1">
      <c r="A319" s="235"/>
      <c r="B319" s="248"/>
      <c r="C319" s="664"/>
      <c r="D319" s="665"/>
      <c r="E319" s="230" t="s">
        <v>12</v>
      </c>
      <c r="F319" s="251"/>
      <c r="G319" s="93"/>
      <c r="H319" s="91"/>
      <c r="I319" s="93"/>
    </row>
    <row r="320" spans="1:9" ht="16.5" hidden="1" outlineLevel="1" thickBot="1">
      <c r="A320" s="235"/>
      <c r="B320" s="248"/>
      <c r="C320" s="664"/>
      <c r="D320" s="665"/>
      <c r="E320" s="230" t="s">
        <v>13</v>
      </c>
      <c r="F320" s="251"/>
      <c r="G320" s="93">
        <f>H320+I320</f>
        <v>0</v>
      </c>
      <c r="H320" s="91"/>
      <c r="I320" s="93"/>
    </row>
    <row r="321" spans="1:9" ht="16.5" hidden="1" outlineLevel="1" thickBot="1">
      <c r="A321" s="235"/>
      <c r="B321" s="248"/>
      <c r="C321" s="664"/>
      <c r="D321" s="665"/>
      <c r="E321" s="230" t="s">
        <v>13</v>
      </c>
      <c r="F321" s="251"/>
      <c r="G321" s="93">
        <f>H321+I321</f>
        <v>0</v>
      </c>
      <c r="H321" s="91"/>
      <c r="I321" s="93"/>
    </row>
    <row r="322" spans="1:9" ht="16.5" hidden="1" outlineLevel="1" thickBot="1">
      <c r="A322" s="235">
        <v>2474</v>
      </c>
      <c r="B322" s="270" t="s">
        <v>72</v>
      </c>
      <c r="C322" s="664">
        <v>7</v>
      </c>
      <c r="D322" s="665">
        <v>4</v>
      </c>
      <c r="E322" s="230" t="s">
        <v>399</v>
      </c>
      <c r="F322" s="251" t="s">
        <v>400</v>
      </c>
      <c r="G322" s="93">
        <f>H322+I322</f>
        <v>0</v>
      </c>
      <c r="H322" s="91">
        <f>H324+H325</f>
        <v>0</v>
      </c>
      <c r="I322" s="93">
        <f>I324+I325</f>
        <v>0</v>
      </c>
    </row>
    <row r="323" spans="1:9" ht="36.75" hidden="1" outlineLevel="1" thickBot="1">
      <c r="A323" s="235"/>
      <c r="B323" s="248"/>
      <c r="C323" s="664"/>
      <c r="D323" s="665"/>
      <c r="E323" s="230" t="s">
        <v>12</v>
      </c>
      <c r="F323" s="251"/>
      <c r="G323" s="93"/>
      <c r="H323" s="91"/>
      <c r="I323" s="93"/>
    </row>
    <row r="324" spans="1:9" ht="16.5" hidden="1" outlineLevel="1" thickBot="1">
      <c r="A324" s="235"/>
      <c r="B324" s="248"/>
      <c r="C324" s="664"/>
      <c r="D324" s="665"/>
      <c r="E324" s="230" t="s">
        <v>13</v>
      </c>
      <c r="F324" s="251"/>
      <c r="G324" s="93">
        <f>H324+I324</f>
        <v>0</v>
      </c>
      <c r="H324" s="91"/>
      <c r="I324" s="93"/>
    </row>
    <row r="325" spans="1:9" ht="16.5" hidden="1" outlineLevel="1" thickBot="1">
      <c r="A325" s="235"/>
      <c r="B325" s="248"/>
      <c r="C325" s="664"/>
      <c r="D325" s="665"/>
      <c r="E325" s="230" t="s">
        <v>13</v>
      </c>
      <c r="F325" s="251"/>
      <c r="G325" s="93">
        <f>H325+I325</f>
        <v>0</v>
      </c>
      <c r="H325" s="91"/>
      <c r="I325" s="93"/>
    </row>
    <row r="326" spans="1:9" ht="29.25" hidden="1" customHeight="1" outlineLevel="1" thickBot="1">
      <c r="A326" s="235">
        <v>2480</v>
      </c>
      <c r="B326" s="268" t="s">
        <v>72</v>
      </c>
      <c r="C326" s="659">
        <v>8</v>
      </c>
      <c r="D326" s="660">
        <v>0</v>
      </c>
      <c r="E326" s="238" t="s">
        <v>401</v>
      </c>
      <c r="F326" s="239" t="s">
        <v>402</v>
      </c>
      <c r="G326" s="93">
        <f>H326+I326</f>
        <v>0</v>
      </c>
      <c r="H326" s="91">
        <f>H328+H332+H336+H340</f>
        <v>0</v>
      </c>
      <c r="I326" s="93">
        <f>I328+I332+I336+I340</f>
        <v>0</v>
      </c>
    </row>
    <row r="327" spans="1:9" s="680" customFormat="1" ht="10.5" hidden="1" customHeight="1" outlineLevel="1" thickBot="1">
      <c r="A327" s="235"/>
      <c r="B327" s="224"/>
      <c r="C327" s="659"/>
      <c r="D327" s="660"/>
      <c r="E327" s="230" t="s">
        <v>808</v>
      </c>
      <c r="F327" s="239"/>
      <c r="G327" s="93"/>
      <c r="H327" s="91"/>
      <c r="I327" s="93"/>
    </row>
    <row r="328" spans="1:9" ht="36.75" hidden="1" outlineLevel="1" thickBot="1">
      <c r="A328" s="235">
        <v>2481</v>
      </c>
      <c r="B328" s="270" t="s">
        <v>72</v>
      </c>
      <c r="C328" s="664">
        <v>8</v>
      </c>
      <c r="D328" s="665">
        <v>1</v>
      </c>
      <c r="E328" s="230" t="s">
        <v>403</v>
      </c>
      <c r="F328" s="257" t="s">
        <v>404</v>
      </c>
      <c r="G328" s="93">
        <f>H328+I328</f>
        <v>0</v>
      </c>
      <c r="H328" s="91">
        <f>H330+H331</f>
        <v>0</v>
      </c>
      <c r="I328" s="93">
        <f>I330+I331</f>
        <v>0</v>
      </c>
    </row>
    <row r="329" spans="1:9" ht="36.75" hidden="1" outlineLevel="1" thickBot="1">
      <c r="A329" s="235"/>
      <c r="B329" s="248"/>
      <c r="C329" s="664"/>
      <c r="D329" s="665"/>
      <c r="E329" s="230" t="s">
        <v>12</v>
      </c>
      <c r="F329" s="251"/>
      <c r="G329" s="93"/>
      <c r="H329" s="91"/>
      <c r="I329" s="93"/>
    </row>
    <row r="330" spans="1:9" ht="16.5" hidden="1" outlineLevel="1" thickBot="1">
      <c r="A330" s="235"/>
      <c r="B330" s="248"/>
      <c r="C330" s="664"/>
      <c r="D330" s="665"/>
      <c r="E330" s="230" t="s">
        <v>13</v>
      </c>
      <c r="F330" s="251"/>
      <c r="G330" s="93">
        <f>H330+I330</f>
        <v>0</v>
      </c>
      <c r="H330" s="91"/>
      <c r="I330" s="93"/>
    </row>
    <row r="331" spans="1:9" ht="16.5" hidden="1" outlineLevel="1" thickBot="1">
      <c r="A331" s="235"/>
      <c r="B331" s="248"/>
      <c r="C331" s="664"/>
      <c r="D331" s="665"/>
      <c r="E331" s="230" t="s">
        <v>13</v>
      </c>
      <c r="F331" s="251"/>
      <c r="G331" s="93">
        <f>H331+I331</f>
        <v>0</v>
      </c>
      <c r="H331" s="91"/>
      <c r="I331" s="93"/>
    </row>
    <row r="332" spans="1:9" ht="36.75" hidden="1" outlineLevel="1" thickBot="1">
      <c r="A332" s="235">
        <v>2482</v>
      </c>
      <c r="B332" s="270" t="s">
        <v>72</v>
      </c>
      <c r="C332" s="664">
        <v>8</v>
      </c>
      <c r="D332" s="665">
        <v>2</v>
      </c>
      <c r="E332" s="230" t="s">
        <v>405</v>
      </c>
      <c r="F332" s="257" t="s">
        <v>406</v>
      </c>
      <c r="G332" s="93">
        <f>H332+I332</f>
        <v>0</v>
      </c>
      <c r="H332" s="91">
        <f>H334+H335</f>
        <v>0</v>
      </c>
      <c r="I332" s="93">
        <f>I334+I335</f>
        <v>0</v>
      </c>
    </row>
    <row r="333" spans="1:9" ht="36.75" hidden="1" outlineLevel="1" thickBot="1">
      <c r="A333" s="235"/>
      <c r="B333" s="248"/>
      <c r="C333" s="664"/>
      <c r="D333" s="665"/>
      <c r="E333" s="230" t="s">
        <v>12</v>
      </c>
      <c r="F333" s="251"/>
      <c r="G333" s="93"/>
      <c r="H333" s="91"/>
      <c r="I333" s="93"/>
    </row>
    <row r="334" spans="1:9" ht="16.5" hidden="1" outlineLevel="1" thickBot="1">
      <c r="A334" s="235"/>
      <c r="B334" s="248"/>
      <c r="C334" s="664"/>
      <c r="D334" s="665"/>
      <c r="E334" s="230" t="s">
        <v>13</v>
      </c>
      <c r="F334" s="251"/>
      <c r="G334" s="93">
        <f>H334+I334</f>
        <v>0</v>
      </c>
      <c r="H334" s="91"/>
      <c r="I334" s="93"/>
    </row>
    <row r="335" spans="1:9" ht="16.5" hidden="1" outlineLevel="1" thickBot="1">
      <c r="A335" s="235"/>
      <c r="B335" s="248"/>
      <c r="C335" s="664"/>
      <c r="D335" s="665"/>
      <c r="E335" s="230" t="s">
        <v>13</v>
      </c>
      <c r="F335" s="251"/>
      <c r="G335" s="93">
        <f>H335+I335</f>
        <v>0</v>
      </c>
      <c r="H335" s="91"/>
      <c r="I335" s="93"/>
    </row>
    <row r="336" spans="1:9" ht="24.75" hidden="1" outlineLevel="1" thickBot="1">
      <c r="A336" s="235">
        <v>2483</v>
      </c>
      <c r="B336" s="270" t="s">
        <v>72</v>
      </c>
      <c r="C336" s="664">
        <v>8</v>
      </c>
      <c r="D336" s="665">
        <v>3</v>
      </c>
      <c r="E336" s="230" t="s">
        <v>407</v>
      </c>
      <c r="F336" s="257" t="s">
        <v>408</v>
      </c>
      <c r="G336" s="93">
        <f>H336+I336</f>
        <v>0</v>
      </c>
      <c r="H336" s="91">
        <f>H338+H339</f>
        <v>0</v>
      </c>
      <c r="I336" s="93">
        <f>I338+I339</f>
        <v>0</v>
      </c>
    </row>
    <row r="337" spans="1:9" ht="36.75" hidden="1" outlineLevel="1" thickBot="1">
      <c r="A337" s="235"/>
      <c r="B337" s="248"/>
      <c r="C337" s="664"/>
      <c r="D337" s="665"/>
      <c r="E337" s="230" t="s">
        <v>12</v>
      </c>
      <c r="F337" s="251"/>
      <c r="G337" s="93"/>
      <c r="H337" s="91"/>
      <c r="I337" s="93"/>
    </row>
    <row r="338" spans="1:9" ht="16.5" hidden="1" outlineLevel="1" thickBot="1">
      <c r="A338" s="235"/>
      <c r="B338" s="248"/>
      <c r="C338" s="664"/>
      <c r="D338" s="665"/>
      <c r="E338" s="230" t="s">
        <v>13</v>
      </c>
      <c r="F338" s="251"/>
      <c r="G338" s="93">
        <f>H338+I338</f>
        <v>0</v>
      </c>
      <c r="H338" s="91"/>
      <c r="I338" s="93"/>
    </row>
    <row r="339" spans="1:9" ht="16.5" hidden="1" outlineLevel="1" thickBot="1">
      <c r="A339" s="235"/>
      <c r="B339" s="248"/>
      <c r="C339" s="664"/>
      <c r="D339" s="665"/>
      <c r="E339" s="230" t="s">
        <v>13</v>
      </c>
      <c r="F339" s="251"/>
      <c r="G339" s="93">
        <f>H339+I339</f>
        <v>0</v>
      </c>
      <c r="H339" s="91"/>
      <c r="I339" s="93"/>
    </row>
    <row r="340" spans="1:9" ht="0.75" customHeight="1" outlineLevel="1" thickBot="1">
      <c r="A340" s="235">
        <v>2484</v>
      </c>
      <c r="B340" s="270" t="s">
        <v>72</v>
      </c>
      <c r="C340" s="664">
        <v>8</v>
      </c>
      <c r="D340" s="665">
        <v>4</v>
      </c>
      <c r="E340" s="230" t="s">
        <v>409</v>
      </c>
      <c r="F340" s="257" t="s">
        <v>410</v>
      </c>
      <c r="G340" s="93">
        <f>H340+I340</f>
        <v>0</v>
      </c>
      <c r="H340" s="91">
        <f>H342+H343</f>
        <v>0</v>
      </c>
      <c r="I340" s="93">
        <f>I342+I343</f>
        <v>0</v>
      </c>
    </row>
    <row r="341" spans="1:9" ht="8.25" hidden="1" customHeight="1" outlineLevel="1" thickBot="1">
      <c r="A341" s="235"/>
      <c r="B341" s="248"/>
      <c r="C341" s="664"/>
      <c r="D341" s="665"/>
      <c r="E341" s="230" t="s">
        <v>12</v>
      </c>
      <c r="F341" s="251"/>
      <c r="G341" s="93"/>
      <c r="H341" s="91"/>
      <c r="I341" s="93"/>
    </row>
    <row r="342" spans="1:9" ht="3" hidden="1" customHeight="1" outlineLevel="1" thickBot="1">
      <c r="A342" s="235"/>
      <c r="B342" s="248"/>
      <c r="C342" s="664"/>
      <c r="D342" s="665"/>
      <c r="E342" s="230" t="s">
        <v>13</v>
      </c>
      <c r="F342" s="251"/>
      <c r="G342" s="93">
        <f>H342+I342</f>
        <v>0</v>
      </c>
      <c r="H342" s="91"/>
      <c r="I342" s="93"/>
    </row>
    <row r="343" spans="1:9" ht="23.25" hidden="1" customHeight="1" outlineLevel="1" thickBot="1">
      <c r="A343" s="235"/>
      <c r="B343" s="248"/>
      <c r="C343" s="664"/>
      <c r="D343" s="665"/>
      <c r="E343" s="230" t="s">
        <v>13</v>
      </c>
      <c r="F343" s="251"/>
      <c r="G343" s="93">
        <f>H343+I343</f>
        <v>0</v>
      </c>
      <c r="H343" s="91"/>
      <c r="I343" s="93"/>
    </row>
    <row r="344" spans="1:9" ht="29.25" outlineLevel="1" thickBot="1">
      <c r="A344" s="235">
        <v>2490</v>
      </c>
      <c r="B344" s="268" t="s">
        <v>72</v>
      </c>
      <c r="C344" s="659">
        <v>9</v>
      </c>
      <c r="D344" s="660">
        <v>0</v>
      </c>
      <c r="E344" s="238" t="s">
        <v>417</v>
      </c>
      <c r="F344" s="239" t="s">
        <v>418</v>
      </c>
      <c r="G344" s="93">
        <f>H344+I344</f>
        <v>0</v>
      </c>
      <c r="H344" s="91">
        <f>H346</f>
        <v>0</v>
      </c>
      <c r="I344" s="93">
        <f>I346</f>
        <v>0</v>
      </c>
    </row>
    <row r="345" spans="1:9" s="680" customFormat="1" ht="16.5" outlineLevel="1" thickBot="1">
      <c r="A345" s="235"/>
      <c r="B345" s="224"/>
      <c r="C345" s="659"/>
      <c r="D345" s="660"/>
      <c r="E345" s="230" t="s">
        <v>808</v>
      </c>
      <c r="F345" s="239"/>
      <c r="G345" s="93"/>
      <c r="H345" s="91"/>
      <c r="I345" s="93"/>
    </row>
    <row r="346" spans="1:9" ht="16.5" outlineLevel="1" thickBot="1">
      <c r="A346" s="235">
        <v>2491</v>
      </c>
      <c r="B346" s="270" t="s">
        <v>72</v>
      </c>
      <c r="C346" s="664">
        <v>9</v>
      </c>
      <c r="D346" s="665">
        <v>1</v>
      </c>
      <c r="E346" s="230" t="s">
        <v>800</v>
      </c>
      <c r="F346" s="257" t="s">
        <v>419</v>
      </c>
      <c r="G346" s="93">
        <f>H346+I346</f>
        <v>0</v>
      </c>
      <c r="H346" s="91">
        <f>H348+H349</f>
        <v>0</v>
      </c>
      <c r="I346" s="93">
        <f>I348+I349</f>
        <v>0</v>
      </c>
    </row>
    <row r="347" spans="1:9" ht="26.25" customHeight="1" outlineLevel="1" thickBot="1">
      <c r="A347" s="235"/>
      <c r="B347" s="248"/>
      <c r="C347" s="664"/>
      <c r="D347" s="665"/>
      <c r="E347" s="230" t="s">
        <v>12</v>
      </c>
      <c r="F347" s="251"/>
      <c r="G347" s="93"/>
      <c r="H347" s="91"/>
      <c r="I347" s="93"/>
    </row>
    <row r="348" spans="1:9" ht="15" customHeight="1" outlineLevel="1" thickBot="1">
      <c r="A348" s="235"/>
      <c r="B348" s="248"/>
      <c r="C348" s="664"/>
      <c r="D348" s="665"/>
      <c r="E348" s="230">
        <v>6501</v>
      </c>
      <c r="F348" s="251"/>
      <c r="G348" s="93">
        <f>H348+I348</f>
        <v>0</v>
      </c>
      <c r="H348" s="91"/>
      <c r="I348" s="93">
        <f>Sheet2!I142</f>
        <v>0</v>
      </c>
    </row>
    <row r="349" spans="1:9" ht="16.5" hidden="1" outlineLevel="1" thickBot="1">
      <c r="A349" s="235"/>
      <c r="B349" s="248"/>
      <c r="C349" s="664"/>
      <c r="D349" s="665"/>
      <c r="E349" s="230" t="s">
        <v>13</v>
      </c>
      <c r="F349" s="251"/>
      <c r="G349" s="93">
        <f>H349+I349</f>
        <v>0</v>
      </c>
      <c r="H349" s="91"/>
      <c r="I349" s="93"/>
    </row>
    <row r="350" spans="1:9" s="679" customFormat="1" ht="35.25" customHeight="1" collapsed="1" thickBot="1">
      <c r="A350" s="805">
        <v>2500</v>
      </c>
      <c r="B350" s="789" t="s">
        <v>74</v>
      </c>
      <c r="C350" s="790">
        <v>0</v>
      </c>
      <c r="D350" s="791">
        <v>0</v>
      </c>
      <c r="E350" s="806" t="s">
        <v>984</v>
      </c>
      <c r="F350" s="807" t="s">
        <v>420</v>
      </c>
      <c r="G350" s="794">
        <f>H350+I350</f>
        <v>1804</v>
      </c>
      <c r="H350" s="794">
        <f>H352+H358+H364+H370+H376+H382</f>
        <v>1804</v>
      </c>
      <c r="I350" s="794">
        <f>I352+I358+I364+I370+I376+I382</f>
        <v>0</v>
      </c>
    </row>
    <row r="351" spans="1:9" ht="11.25" customHeight="1" outlineLevel="1" thickBot="1">
      <c r="A351" s="229"/>
      <c r="B351" s="224"/>
      <c r="C351" s="657"/>
      <c r="D351" s="658"/>
      <c r="E351" s="230" t="s">
        <v>807</v>
      </c>
      <c r="F351" s="231"/>
      <c r="G351" s="91"/>
      <c r="H351" s="91"/>
      <c r="I351" s="91"/>
    </row>
    <row r="352" spans="1:9" ht="16.5" outlineLevel="2" thickBot="1">
      <c r="A352" s="235">
        <v>2510</v>
      </c>
      <c r="B352" s="268" t="s">
        <v>74</v>
      </c>
      <c r="C352" s="659">
        <v>1</v>
      </c>
      <c r="D352" s="660">
        <v>0</v>
      </c>
      <c r="E352" s="238" t="s">
        <v>421</v>
      </c>
      <c r="F352" s="239" t="s">
        <v>422</v>
      </c>
      <c r="G352" s="91">
        <f>H352+I352</f>
        <v>1804</v>
      </c>
      <c r="H352" s="91">
        <f>H354</f>
        <v>1804</v>
      </c>
      <c r="I352" s="91">
        <f>I354</f>
        <v>0</v>
      </c>
    </row>
    <row r="353" spans="1:9" s="680" customFormat="1" ht="10.5" customHeight="1" outlineLevel="2" thickBot="1">
      <c r="A353" s="235"/>
      <c r="B353" s="224"/>
      <c r="C353" s="659"/>
      <c r="D353" s="660"/>
      <c r="E353" s="230" t="s">
        <v>808</v>
      </c>
      <c r="F353" s="239"/>
      <c r="G353" s="91"/>
      <c r="H353" s="91"/>
      <c r="I353" s="91"/>
    </row>
    <row r="354" spans="1:9" ht="19.5" customHeight="1" outlineLevel="2" thickBot="1">
      <c r="A354" s="235">
        <v>2511</v>
      </c>
      <c r="B354" s="270" t="s">
        <v>74</v>
      </c>
      <c r="C354" s="664">
        <v>1</v>
      </c>
      <c r="D354" s="665">
        <v>1</v>
      </c>
      <c r="E354" s="230" t="s">
        <v>972</v>
      </c>
      <c r="F354" s="257" t="s">
        <v>423</v>
      </c>
      <c r="G354" s="91">
        <f>H354+I354</f>
        <v>1804</v>
      </c>
      <c r="H354" s="91">
        <v>1804</v>
      </c>
      <c r="I354" s="91">
        <f>I356+I357</f>
        <v>0</v>
      </c>
    </row>
    <row r="355" spans="1:9" ht="28.5" customHeight="1" outlineLevel="2" thickBot="1">
      <c r="A355" s="235"/>
      <c r="B355" s="248"/>
      <c r="C355" s="664"/>
      <c r="D355" s="665"/>
      <c r="E355" s="230" t="s">
        <v>12</v>
      </c>
      <c r="F355" s="251"/>
      <c r="G355" s="91"/>
      <c r="H355" s="91"/>
      <c r="I355" s="91"/>
    </row>
    <row r="356" spans="1:9" ht="17.25" customHeight="1" outlineLevel="2" thickBot="1">
      <c r="A356" s="235"/>
      <c r="B356" s="248"/>
      <c r="C356" s="664"/>
      <c r="D356" s="665"/>
      <c r="E356" s="230" t="s">
        <v>982</v>
      </c>
      <c r="F356" s="251"/>
      <c r="G356" s="91">
        <f>H356+I356</f>
        <v>1804</v>
      </c>
      <c r="H356" s="724">
        <v>1804</v>
      </c>
      <c r="I356" s="91"/>
    </row>
    <row r="357" spans="1:9" ht="15" customHeight="1" outlineLevel="2" thickBot="1">
      <c r="A357" s="235"/>
      <c r="B357" s="248"/>
      <c r="C357" s="664"/>
      <c r="D357" s="665"/>
      <c r="E357" s="230" t="s">
        <v>13</v>
      </c>
      <c r="F357" s="251"/>
      <c r="G357" s="91">
        <f>H357+I357</f>
        <v>0</v>
      </c>
      <c r="H357" s="91"/>
      <c r="I357" s="91"/>
    </row>
    <row r="358" spans="1:9" ht="15.75" customHeight="1" outlineLevel="2" thickBot="1">
      <c r="A358" s="235">
        <v>2520</v>
      </c>
      <c r="B358" s="268" t="s">
        <v>74</v>
      </c>
      <c r="C358" s="659">
        <v>2</v>
      </c>
      <c r="D358" s="660">
        <v>0</v>
      </c>
      <c r="E358" s="238" t="s">
        <v>424</v>
      </c>
      <c r="F358" s="239" t="s">
        <v>425</v>
      </c>
      <c r="G358" s="91">
        <f>H358+I358</f>
        <v>0</v>
      </c>
      <c r="H358" s="91">
        <f>H360</f>
        <v>0</v>
      </c>
      <c r="I358" s="91">
        <f>I360</f>
        <v>0</v>
      </c>
    </row>
    <row r="359" spans="1:9" s="680" customFormat="1" ht="16.5" customHeight="1" outlineLevel="2" thickBot="1">
      <c r="A359" s="235"/>
      <c r="B359" s="224"/>
      <c r="C359" s="659"/>
      <c r="D359" s="660"/>
      <c r="E359" s="230" t="s">
        <v>808</v>
      </c>
      <c r="F359" s="239"/>
      <c r="G359" s="91"/>
      <c r="H359" s="91"/>
      <c r="I359" s="91"/>
    </row>
    <row r="360" spans="1:9" ht="16.5" customHeight="1" outlineLevel="2" thickBot="1">
      <c r="A360" s="235">
        <v>2521</v>
      </c>
      <c r="B360" s="270" t="s">
        <v>74</v>
      </c>
      <c r="C360" s="664">
        <v>2</v>
      </c>
      <c r="D360" s="665">
        <v>1</v>
      </c>
      <c r="E360" s="230" t="s">
        <v>426</v>
      </c>
      <c r="F360" s="257" t="s">
        <v>427</v>
      </c>
      <c r="G360" s="91">
        <f>H360+I360</f>
        <v>0</v>
      </c>
      <c r="H360" s="91">
        <f>H362+H363</f>
        <v>0</v>
      </c>
      <c r="I360" s="91">
        <f>I362+I363</f>
        <v>0</v>
      </c>
    </row>
    <row r="361" spans="1:9" ht="15" customHeight="1" outlineLevel="2" thickBot="1">
      <c r="A361" s="235"/>
      <c r="B361" s="248"/>
      <c r="C361" s="664"/>
      <c r="D361" s="665"/>
      <c r="E361" s="230" t="s">
        <v>12</v>
      </c>
      <c r="F361" s="251"/>
      <c r="G361" s="91"/>
      <c r="H361" s="91"/>
      <c r="I361" s="91"/>
    </row>
    <row r="362" spans="1:9" ht="15" customHeight="1" outlineLevel="2" thickBot="1">
      <c r="A362" s="235"/>
      <c r="B362" s="248"/>
      <c r="C362" s="664"/>
      <c r="D362" s="665"/>
      <c r="E362" s="230" t="s">
        <v>13</v>
      </c>
      <c r="F362" s="251"/>
      <c r="G362" s="91">
        <f>H362+I362</f>
        <v>0</v>
      </c>
      <c r="H362" s="91"/>
      <c r="I362" s="91"/>
    </row>
    <row r="363" spans="1:9" ht="12.75" customHeight="1" outlineLevel="2" thickBot="1">
      <c r="A363" s="235"/>
      <c r="B363" s="248"/>
      <c r="C363" s="664"/>
      <c r="D363" s="665"/>
      <c r="E363" s="230" t="s">
        <v>13</v>
      </c>
      <c r="F363" s="251"/>
      <c r="G363" s="91">
        <f>H363+I363</f>
        <v>0</v>
      </c>
      <c r="H363" s="91"/>
      <c r="I363" s="91"/>
    </row>
    <row r="364" spans="1:9" ht="11.25" customHeight="1" outlineLevel="2" thickBot="1">
      <c r="A364" s="235">
        <v>2530</v>
      </c>
      <c r="B364" s="268" t="s">
        <v>74</v>
      </c>
      <c r="C364" s="659">
        <v>3</v>
      </c>
      <c r="D364" s="660">
        <v>0</v>
      </c>
      <c r="E364" s="238" t="s">
        <v>428</v>
      </c>
      <c r="F364" s="239" t="s">
        <v>429</v>
      </c>
      <c r="G364" s="91">
        <f>H364+I364</f>
        <v>0</v>
      </c>
      <c r="H364" s="91">
        <f>H366</f>
        <v>0</v>
      </c>
      <c r="I364" s="91">
        <f>I366</f>
        <v>0</v>
      </c>
    </row>
    <row r="365" spans="1:9" s="680" customFormat="1" ht="12" customHeight="1" outlineLevel="2" thickBot="1">
      <c r="A365" s="235"/>
      <c r="B365" s="224"/>
      <c r="C365" s="659"/>
      <c r="D365" s="660"/>
      <c r="E365" s="230" t="s">
        <v>808</v>
      </c>
      <c r="F365" s="239"/>
      <c r="G365" s="91"/>
      <c r="H365" s="91"/>
      <c r="I365" s="91"/>
    </row>
    <row r="366" spans="1:9" ht="11.25" customHeight="1" outlineLevel="2" thickBot="1">
      <c r="A366" s="235">
        <v>3531</v>
      </c>
      <c r="B366" s="270" t="s">
        <v>74</v>
      </c>
      <c r="C366" s="664">
        <v>3</v>
      </c>
      <c r="D366" s="665">
        <v>1</v>
      </c>
      <c r="E366" s="230" t="s">
        <v>428</v>
      </c>
      <c r="F366" s="257" t="s">
        <v>430</v>
      </c>
      <c r="G366" s="91">
        <f>H366+I366</f>
        <v>0</v>
      </c>
      <c r="H366" s="91">
        <f>H368+H369</f>
        <v>0</v>
      </c>
      <c r="I366" s="91">
        <f>I368+I369</f>
        <v>0</v>
      </c>
    </row>
    <row r="367" spans="1:9" ht="12.75" customHeight="1" outlineLevel="2" thickBot="1">
      <c r="A367" s="235"/>
      <c r="B367" s="248"/>
      <c r="C367" s="664"/>
      <c r="D367" s="665"/>
      <c r="E367" s="230" t="s">
        <v>12</v>
      </c>
      <c r="F367" s="251"/>
      <c r="G367" s="91"/>
      <c r="H367" s="91"/>
      <c r="I367" s="91"/>
    </row>
    <row r="368" spans="1:9" ht="12" customHeight="1" outlineLevel="2" thickBot="1">
      <c r="A368" s="235"/>
      <c r="B368" s="248"/>
      <c r="C368" s="664"/>
      <c r="D368" s="665"/>
      <c r="E368" s="230" t="s">
        <v>13</v>
      </c>
      <c r="F368" s="251"/>
      <c r="G368" s="91">
        <f>H368+I368</f>
        <v>0</v>
      </c>
      <c r="H368" s="91">
        <v>0</v>
      </c>
      <c r="I368" s="91"/>
    </row>
    <row r="369" spans="1:9" ht="11.25" customHeight="1" outlineLevel="2" thickBot="1">
      <c r="A369" s="235"/>
      <c r="B369" s="248"/>
      <c r="C369" s="664"/>
      <c r="D369" s="665"/>
      <c r="E369" s="230" t="s">
        <v>13</v>
      </c>
      <c r="F369" s="251"/>
      <c r="G369" s="91">
        <f>H369+I369</f>
        <v>0</v>
      </c>
      <c r="H369" s="91"/>
      <c r="I369" s="91"/>
    </row>
    <row r="370" spans="1:9" ht="9.75" customHeight="1" outlineLevel="2" thickBot="1">
      <c r="A370" s="235">
        <v>2540</v>
      </c>
      <c r="B370" s="268" t="s">
        <v>74</v>
      </c>
      <c r="C370" s="659">
        <v>4</v>
      </c>
      <c r="D370" s="660">
        <v>0</v>
      </c>
      <c r="E370" s="238" t="s">
        <v>431</v>
      </c>
      <c r="F370" s="239" t="s">
        <v>432</v>
      </c>
      <c r="G370" s="91">
        <f>H370+I370</f>
        <v>0</v>
      </c>
      <c r="H370" s="91">
        <f>H372</f>
        <v>0</v>
      </c>
      <c r="I370" s="91">
        <f>I372</f>
        <v>0</v>
      </c>
    </row>
    <row r="371" spans="1:9" s="680" customFormat="1" ht="12.75" customHeight="1" outlineLevel="2" thickBot="1">
      <c r="A371" s="235"/>
      <c r="B371" s="224"/>
      <c r="C371" s="659"/>
      <c r="D371" s="660"/>
      <c r="E371" s="230" t="s">
        <v>808</v>
      </c>
      <c r="F371" s="239"/>
      <c r="G371" s="91"/>
      <c r="H371" s="91"/>
      <c r="I371" s="91"/>
    </row>
    <row r="372" spans="1:9" ht="15" customHeight="1" outlineLevel="2" thickBot="1">
      <c r="A372" s="235">
        <v>2541</v>
      </c>
      <c r="B372" s="270" t="s">
        <v>74</v>
      </c>
      <c r="C372" s="664">
        <v>4</v>
      </c>
      <c r="D372" s="665">
        <v>1</v>
      </c>
      <c r="E372" s="230" t="s">
        <v>431</v>
      </c>
      <c r="F372" s="257" t="s">
        <v>433</v>
      </c>
      <c r="G372" s="91">
        <f>H372+I372</f>
        <v>0</v>
      </c>
      <c r="H372" s="91">
        <f>H374+H375</f>
        <v>0</v>
      </c>
      <c r="I372" s="91">
        <f>I374+I375</f>
        <v>0</v>
      </c>
    </row>
    <row r="373" spans="1:9" ht="15" customHeight="1" outlineLevel="2" thickBot="1">
      <c r="A373" s="235"/>
      <c r="B373" s="248"/>
      <c r="C373" s="664"/>
      <c r="D373" s="665"/>
      <c r="E373" s="230" t="s">
        <v>12</v>
      </c>
      <c r="F373" s="251"/>
      <c r="G373" s="91"/>
      <c r="H373" s="91"/>
      <c r="I373" s="91"/>
    </row>
    <row r="374" spans="1:9" ht="18.75" customHeight="1" outlineLevel="2" thickBot="1">
      <c r="A374" s="235"/>
      <c r="B374" s="248"/>
      <c r="C374" s="664"/>
      <c r="D374" s="665"/>
      <c r="E374" s="230" t="s">
        <v>13</v>
      </c>
      <c r="F374" s="251"/>
      <c r="G374" s="91">
        <f>H374+I374</f>
        <v>0</v>
      </c>
      <c r="H374" s="91"/>
      <c r="I374" s="91"/>
    </row>
    <row r="375" spans="1:9" ht="17.25" customHeight="1" outlineLevel="2" thickBot="1">
      <c r="A375" s="235"/>
      <c r="B375" s="248"/>
      <c r="C375" s="664"/>
      <c r="D375" s="665"/>
      <c r="E375" s="230" t="s">
        <v>13</v>
      </c>
      <c r="F375" s="251"/>
      <c r="G375" s="91">
        <f>H375+I375</f>
        <v>0</v>
      </c>
      <c r="H375" s="91"/>
      <c r="I375" s="91"/>
    </row>
    <row r="376" spans="1:9" ht="16.5" customHeight="1" outlineLevel="2" thickBot="1">
      <c r="A376" s="235">
        <v>2550</v>
      </c>
      <c r="B376" s="268" t="s">
        <v>74</v>
      </c>
      <c r="C376" s="659">
        <v>5</v>
      </c>
      <c r="D376" s="660">
        <v>0</v>
      </c>
      <c r="E376" s="238" t="s">
        <v>434</v>
      </c>
      <c r="F376" s="239" t="s">
        <v>435</v>
      </c>
      <c r="G376" s="91">
        <f>H376+I376</f>
        <v>0</v>
      </c>
      <c r="H376" s="91">
        <f>H378</f>
        <v>0</v>
      </c>
      <c r="I376" s="91">
        <f>I378</f>
        <v>0</v>
      </c>
    </row>
    <row r="377" spans="1:9" s="680" customFormat="1" ht="24" customHeight="1" outlineLevel="2" thickBot="1">
      <c r="A377" s="235"/>
      <c r="B377" s="224"/>
      <c r="C377" s="659"/>
      <c r="D377" s="660"/>
      <c r="E377" s="230" t="s">
        <v>808</v>
      </c>
      <c r="F377" s="239"/>
      <c r="G377" s="91"/>
      <c r="H377" s="91"/>
      <c r="I377" s="91"/>
    </row>
    <row r="378" spans="1:9" ht="18" customHeight="1" outlineLevel="2" thickBot="1">
      <c r="A378" s="235">
        <v>2551</v>
      </c>
      <c r="B378" s="270" t="s">
        <v>74</v>
      </c>
      <c r="C378" s="664">
        <v>5</v>
      </c>
      <c r="D378" s="665">
        <v>1</v>
      </c>
      <c r="E378" s="230" t="s">
        <v>434</v>
      </c>
      <c r="F378" s="257" t="s">
        <v>436</v>
      </c>
      <c r="G378" s="91">
        <f>H378+I378</f>
        <v>0</v>
      </c>
      <c r="H378" s="91">
        <f>H380+H381</f>
        <v>0</v>
      </c>
      <c r="I378" s="91">
        <f>I380+I381</f>
        <v>0</v>
      </c>
    </row>
    <row r="379" spans="1:9" ht="12.75" customHeight="1" outlineLevel="2" thickBot="1">
      <c r="A379" s="235"/>
      <c r="B379" s="248"/>
      <c r="C379" s="664"/>
      <c r="D379" s="665"/>
      <c r="E379" s="230" t="s">
        <v>12</v>
      </c>
      <c r="F379" s="251"/>
      <c r="G379" s="91"/>
      <c r="H379" s="91"/>
      <c r="I379" s="91"/>
    </row>
    <row r="380" spans="1:9" ht="13.5" customHeight="1" outlineLevel="2" thickBot="1">
      <c r="A380" s="235"/>
      <c r="B380" s="248"/>
      <c r="C380" s="664"/>
      <c r="D380" s="665"/>
      <c r="E380" s="230" t="s">
        <v>13</v>
      </c>
      <c r="F380" s="251"/>
      <c r="G380" s="91">
        <f>H380+I380</f>
        <v>0</v>
      </c>
      <c r="H380" s="91"/>
      <c r="I380" s="91"/>
    </row>
    <row r="381" spans="1:9" ht="13.5" customHeight="1" outlineLevel="2" thickBot="1">
      <c r="A381" s="235"/>
      <c r="B381" s="248"/>
      <c r="C381" s="664"/>
      <c r="D381" s="665"/>
      <c r="E381" s="230" t="s">
        <v>13</v>
      </c>
      <c r="F381" s="251"/>
      <c r="G381" s="91">
        <f>H381+I381</f>
        <v>0</v>
      </c>
      <c r="H381" s="91"/>
      <c r="I381" s="91"/>
    </row>
    <row r="382" spans="1:9" ht="15.75" customHeight="1" outlineLevel="2" thickBot="1">
      <c r="A382" s="235">
        <v>2560</v>
      </c>
      <c r="B382" s="268" t="s">
        <v>74</v>
      </c>
      <c r="C382" s="659">
        <v>6</v>
      </c>
      <c r="D382" s="660">
        <v>0</v>
      </c>
      <c r="E382" s="238" t="s">
        <v>437</v>
      </c>
      <c r="F382" s="239" t="s">
        <v>438</v>
      </c>
      <c r="G382" s="91">
        <f>H382+I382</f>
        <v>0</v>
      </c>
      <c r="H382" s="91">
        <f>H384</f>
        <v>0</v>
      </c>
      <c r="I382" s="91">
        <f>I384</f>
        <v>0</v>
      </c>
    </row>
    <row r="383" spans="1:9" s="680" customFormat="1" ht="16.5" customHeight="1" outlineLevel="2" thickBot="1">
      <c r="A383" s="235"/>
      <c r="B383" s="224"/>
      <c r="C383" s="659"/>
      <c r="D383" s="660"/>
      <c r="E383" s="230" t="s">
        <v>808</v>
      </c>
      <c r="F383" s="239"/>
      <c r="G383" s="91"/>
      <c r="H383" s="91"/>
      <c r="I383" s="91"/>
    </row>
    <row r="384" spans="1:9" ht="17.25" customHeight="1" outlineLevel="2" thickBot="1">
      <c r="A384" s="235">
        <v>2561</v>
      </c>
      <c r="B384" s="270" t="s">
        <v>74</v>
      </c>
      <c r="C384" s="664">
        <v>6</v>
      </c>
      <c r="D384" s="665">
        <v>1</v>
      </c>
      <c r="E384" s="230" t="s">
        <v>437</v>
      </c>
      <c r="F384" s="257" t="s">
        <v>439</v>
      </c>
      <c r="G384" s="91">
        <f>H384+I384</f>
        <v>0</v>
      </c>
      <c r="H384" s="91">
        <f>H386+H387</f>
        <v>0</v>
      </c>
      <c r="I384" s="91">
        <f>I386+I387</f>
        <v>0</v>
      </c>
    </row>
    <row r="385" spans="1:9" ht="18.75" customHeight="1" outlineLevel="2" thickBot="1">
      <c r="A385" s="235"/>
      <c r="B385" s="248"/>
      <c r="C385" s="664"/>
      <c r="D385" s="665"/>
      <c r="E385" s="230" t="s">
        <v>12</v>
      </c>
      <c r="F385" s="251"/>
      <c r="G385" s="91"/>
      <c r="H385" s="91"/>
      <c r="I385" s="91"/>
    </row>
    <row r="386" spans="1:9" ht="21" customHeight="1" outlineLevel="2" thickBot="1">
      <c r="A386" s="235"/>
      <c r="B386" s="248"/>
      <c r="C386" s="664"/>
      <c r="D386" s="665"/>
      <c r="E386" s="230" t="s">
        <v>13</v>
      </c>
      <c r="F386" s="251"/>
      <c r="G386" s="91">
        <f>H386+I386</f>
        <v>0</v>
      </c>
      <c r="H386" s="91"/>
      <c r="I386" s="91"/>
    </row>
    <row r="387" spans="1:9" ht="22.5" customHeight="1" outlineLevel="2" thickBot="1">
      <c r="A387" s="235"/>
      <c r="B387" s="248"/>
      <c r="C387" s="664"/>
      <c r="D387" s="665"/>
      <c r="E387" s="230" t="s">
        <v>13</v>
      </c>
      <c r="F387" s="251"/>
      <c r="G387" s="91">
        <f>H387+I387</f>
        <v>0</v>
      </c>
      <c r="H387" s="91"/>
      <c r="I387" s="91"/>
    </row>
    <row r="388" spans="1:9" s="679" customFormat="1" ht="39" customHeight="1" thickBot="1">
      <c r="A388" s="805">
        <v>2600</v>
      </c>
      <c r="B388" s="789" t="s">
        <v>75</v>
      </c>
      <c r="C388" s="790">
        <v>0</v>
      </c>
      <c r="D388" s="791">
        <v>0</v>
      </c>
      <c r="E388" s="806" t="s">
        <v>985</v>
      </c>
      <c r="F388" s="807" t="s">
        <v>440</v>
      </c>
      <c r="G388" s="795">
        <f>H388+I388</f>
        <v>44633.4</v>
      </c>
      <c r="H388" s="795">
        <f>H390+H396+H410+H416+H422+H430</f>
        <v>627.5</v>
      </c>
      <c r="I388" s="795">
        <f>I390+I396+I410+I416+I422+I430+I429</f>
        <v>44005.9</v>
      </c>
    </row>
    <row r="389" spans="1:9" ht="11.25" customHeight="1" outlineLevel="1" thickBot="1">
      <c r="A389" s="229"/>
      <c r="B389" s="224"/>
      <c r="C389" s="657"/>
      <c r="D389" s="658"/>
      <c r="E389" s="230" t="s">
        <v>807</v>
      </c>
      <c r="F389" s="231"/>
      <c r="G389" s="91"/>
      <c r="H389" s="91"/>
      <c r="I389" s="91"/>
    </row>
    <row r="390" spans="1:9" ht="16.5" outlineLevel="1" thickBot="1">
      <c r="A390" s="235">
        <v>2610</v>
      </c>
      <c r="B390" s="268" t="s">
        <v>75</v>
      </c>
      <c r="C390" s="659">
        <v>1</v>
      </c>
      <c r="D390" s="660">
        <v>0</v>
      </c>
      <c r="E390" s="238" t="s">
        <v>441</v>
      </c>
      <c r="F390" s="239" t="s">
        <v>442</v>
      </c>
      <c r="G390" s="93">
        <f>H390+I390</f>
        <v>0</v>
      </c>
      <c r="H390" s="93">
        <f>H392</f>
        <v>0</v>
      </c>
      <c r="I390" s="93">
        <f>I392</f>
        <v>0</v>
      </c>
    </row>
    <row r="391" spans="1:9" s="680" customFormat="1" ht="10.5" customHeight="1" outlineLevel="1" thickBot="1">
      <c r="A391" s="235"/>
      <c r="B391" s="224"/>
      <c r="C391" s="659"/>
      <c r="D391" s="660"/>
      <c r="E391" s="230" t="s">
        <v>808</v>
      </c>
      <c r="F391" s="239"/>
      <c r="G391" s="93"/>
      <c r="H391" s="93"/>
      <c r="I391" s="93"/>
    </row>
    <row r="392" spans="1:9" ht="16.5" outlineLevel="1" thickBot="1">
      <c r="A392" s="235">
        <v>2611</v>
      </c>
      <c r="B392" s="270" t="s">
        <v>75</v>
      </c>
      <c r="C392" s="664">
        <v>1</v>
      </c>
      <c r="D392" s="665">
        <v>1</v>
      </c>
      <c r="E392" s="230" t="s">
        <v>443</v>
      </c>
      <c r="F392" s="257" t="s">
        <v>444</v>
      </c>
      <c r="G392" s="93">
        <f>H392+I392</f>
        <v>0</v>
      </c>
      <c r="H392" s="93">
        <f>H394+H395</f>
        <v>0</v>
      </c>
      <c r="I392" s="93">
        <f>I394+I395</f>
        <v>0</v>
      </c>
    </row>
    <row r="393" spans="1:9" ht="36.75" outlineLevel="1" thickBot="1">
      <c r="A393" s="235"/>
      <c r="B393" s="248"/>
      <c r="C393" s="664"/>
      <c r="D393" s="665"/>
      <c r="E393" s="230" t="s">
        <v>12</v>
      </c>
      <c r="F393" s="251"/>
      <c r="G393" s="93"/>
      <c r="H393" s="93"/>
      <c r="I393" s="93"/>
    </row>
    <row r="394" spans="1:9" ht="16.5" outlineLevel="1" thickBot="1">
      <c r="A394" s="235"/>
      <c r="B394" s="248"/>
      <c r="C394" s="664"/>
      <c r="D394" s="665"/>
      <c r="E394" s="230" t="s">
        <v>13</v>
      </c>
      <c r="F394" s="251"/>
      <c r="G394" s="93">
        <f>H394+I394</f>
        <v>0</v>
      </c>
      <c r="H394" s="93"/>
      <c r="I394" s="93"/>
    </row>
    <row r="395" spans="1:9" ht="16.5" outlineLevel="1" thickBot="1">
      <c r="A395" s="235"/>
      <c r="B395" s="248"/>
      <c r="C395" s="664"/>
      <c r="D395" s="665"/>
      <c r="E395" s="230" t="s">
        <v>13</v>
      </c>
      <c r="F395" s="251"/>
      <c r="G395" s="93">
        <f>H395+I395</f>
        <v>0</v>
      </c>
      <c r="H395" s="93"/>
      <c r="I395" s="93"/>
    </row>
    <row r="396" spans="1:9" ht="16.5" outlineLevel="1" thickBot="1">
      <c r="A396" s="235">
        <v>2620</v>
      </c>
      <c r="B396" s="268" t="s">
        <v>75</v>
      </c>
      <c r="C396" s="659">
        <v>2</v>
      </c>
      <c r="D396" s="660">
        <v>0</v>
      </c>
      <c r="E396" s="238" t="s">
        <v>445</v>
      </c>
      <c r="F396" s="239" t="s">
        <v>446</v>
      </c>
      <c r="G396" s="91">
        <f>H396+I396</f>
        <v>0</v>
      </c>
      <c r="H396" s="91">
        <f>H398</f>
        <v>0</v>
      </c>
      <c r="I396" s="91">
        <f>I398</f>
        <v>0</v>
      </c>
    </row>
    <row r="397" spans="1:9" s="680" customFormat="1" ht="10.5" customHeight="1" outlineLevel="1" thickBot="1">
      <c r="A397" s="235"/>
      <c r="B397" s="224"/>
      <c r="C397" s="659"/>
      <c r="D397" s="660"/>
      <c r="E397" s="230" t="s">
        <v>808</v>
      </c>
      <c r="F397" s="239"/>
      <c r="G397" s="91"/>
      <c r="H397" s="91"/>
      <c r="I397" s="91"/>
    </row>
    <row r="398" spans="1:9" ht="16.5" outlineLevel="1" thickBot="1">
      <c r="A398" s="242">
        <v>2621</v>
      </c>
      <c r="B398" s="672" t="s">
        <v>75</v>
      </c>
      <c r="C398" s="661">
        <v>2</v>
      </c>
      <c r="D398" s="662">
        <v>1</v>
      </c>
      <c r="E398" s="663" t="s">
        <v>553</v>
      </c>
      <c r="F398" s="673" t="s">
        <v>447</v>
      </c>
      <c r="G398" s="117">
        <f>H398+I398</f>
        <v>0</v>
      </c>
      <c r="H398" s="117">
        <f>SUM(H400:H409)</f>
        <v>0</v>
      </c>
      <c r="I398" s="117">
        <f>SUM(I400:I409)</f>
        <v>0</v>
      </c>
    </row>
    <row r="399" spans="1:9" ht="36.75" outlineLevel="1" thickBot="1">
      <c r="A399" s="235"/>
      <c r="B399" s="248"/>
      <c r="C399" s="664"/>
      <c r="D399" s="665"/>
      <c r="E399" s="230" t="s">
        <v>12</v>
      </c>
      <c r="F399" s="251"/>
      <c r="G399" s="91"/>
      <c r="H399" s="91"/>
      <c r="I399" s="91"/>
    </row>
    <row r="400" spans="1:9" ht="16.5" outlineLevel="1" thickBot="1">
      <c r="A400" s="235"/>
      <c r="B400" s="248"/>
      <c r="C400" s="664"/>
      <c r="D400" s="665"/>
      <c r="E400" s="230"/>
      <c r="F400" s="251"/>
      <c r="G400" s="91">
        <f t="shared" ref="G400:G410" si="4">H400+I400</f>
        <v>0</v>
      </c>
      <c r="H400" s="91"/>
      <c r="I400" s="91"/>
    </row>
    <row r="401" spans="1:9" ht="16.5" outlineLevel="1" thickBot="1">
      <c r="A401" s="235"/>
      <c r="B401" s="248"/>
      <c r="C401" s="664"/>
      <c r="D401" s="665"/>
      <c r="E401" s="230"/>
      <c r="F401" s="251"/>
      <c r="G401" s="91">
        <f t="shared" si="4"/>
        <v>0</v>
      </c>
      <c r="H401" s="91"/>
      <c r="I401" s="91"/>
    </row>
    <row r="402" spans="1:9" ht="16.5" outlineLevel="1" thickBot="1">
      <c r="A402" s="235"/>
      <c r="B402" s="248"/>
      <c r="C402" s="664"/>
      <c r="D402" s="665"/>
      <c r="E402" s="230"/>
      <c r="F402" s="251"/>
      <c r="G402" s="91">
        <f t="shared" si="4"/>
        <v>0</v>
      </c>
      <c r="H402" s="91"/>
      <c r="I402" s="91"/>
    </row>
    <row r="403" spans="1:9" ht="16.5" outlineLevel="1" thickBot="1">
      <c r="A403" s="235"/>
      <c r="B403" s="248"/>
      <c r="C403" s="664"/>
      <c r="D403" s="665"/>
      <c r="E403" s="230"/>
      <c r="F403" s="251"/>
      <c r="G403" s="91">
        <f t="shared" si="4"/>
        <v>0</v>
      </c>
      <c r="H403" s="91"/>
      <c r="I403" s="91"/>
    </row>
    <row r="404" spans="1:9" ht="16.5" outlineLevel="1" thickBot="1">
      <c r="A404" s="235"/>
      <c r="B404" s="248"/>
      <c r="C404" s="664"/>
      <c r="D404" s="665"/>
      <c r="E404" s="230"/>
      <c r="F404" s="251"/>
      <c r="G404" s="91">
        <f t="shared" si="4"/>
        <v>0</v>
      </c>
      <c r="H404" s="91"/>
      <c r="I404" s="91"/>
    </row>
    <row r="405" spans="1:9" ht="16.5" outlineLevel="1" thickBot="1">
      <c r="A405" s="235"/>
      <c r="B405" s="248"/>
      <c r="C405" s="664"/>
      <c r="D405" s="665"/>
      <c r="E405" s="230"/>
      <c r="F405" s="251"/>
      <c r="G405" s="91">
        <f t="shared" si="4"/>
        <v>0</v>
      </c>
      <c r="H405" s="91"/>
      <c r="I405" s="91"/>
    </row>
    <row r="406" spans="1:9" ht="16.5" outlineLevel="1" thickBot="1">
      <c r="A406" s="235"/>
      <c r="B406" s="248"/>
      <c r="C406" s="664"/>
      <c r="D406" s="665"/>
      <c r="E406" s="230"/>
      <c r="F406" s="251"/>
      <c r="G406" s="91">
        <f t="shared" si="4"/>
        <v>0</v>
      </c>
      <c r="H406" s="91"/>
      <c r="I406" s="91"/>
    </row>
    <row r="407" spans="1:9" ht="16.5" outlineLevel="1" thickBot="1">
      <c r="A407" s="235"/>
      <c r="B407" s="248"/>
      <c r="C407" s="664"/>
      <c r="D407" s="665"/>
      <c r="E407" s="230"/>
      <c r="F407" s="251"/>
      <c r="G407" s="91">
        <f t="shared" si="4"/>
        <v>0</v>
      </c>
      <c r="H407" s="91"/>
      <c r="I407" s="91"/>
    </row>
    <row r="408" spans="1:9" ht="16.5" outlineLevel="1" thickBot="1">
      <c r="A408" s="235"/>
      <c r="B408" s="248"/>
      <c r="C408" s="664"/>
      <c r="D408" s="665"/>
      <c r="E408" s="230"/>
      <c r="F408" s="251"/>
      <c r="G408" s="91">
        <f t="shared" si="4"/>
        <v>0</v>
      </c>
      <c r="H408" s="91"/>
      <c r="I408" s="91"/>
    </row>
    <row r="409" spans="1:9" ht="16.5" outlineLevel="1" thickBot="1">
      <c r="A409" s="235"/>
      <c r="B409" s="248"/>
      <c r="C409" s="664"/>
      <c r="D409" s="665"/>
      <c r="E409" s="230"/>
      <c r="F409" s="251"/>
      <c r="G409" s="91">
        <f t="shared" si="4"/>
        <v>0</v>
      </c>
      <c r="H409" s="91"/>
      <c r="I409" s="91"/>
    </row>
    <row r="410" spans="1:9" ht="16.5" outlineLevel="1" thickBot="1">
      <c r="A410" s="235">
        <v>2630</v>
      </c>
      <c r="B410" s="268" t="s">
        <v>75</v>
      </c>
      <c r="C410" s="659">
        <v>3</v>
      </c>
      <c r="D410" s="660">
        <v>0</v>
      </c>
      <c r="E410" s="238" t="s">
        <v>448</v>
      </c>
      <c r="F410" s="239" t="s">
        <v>449</v>
      </c>
      <c r="G410" s="91">
        <f t="shared" si="4"/>
        <v>44633.4</v>
      </c>
      <c r="H410" s="91">
        <v>627.5</v>
      </c>
      <c r="I410" s="91">
        <v>44005.9</v>
      </c>
    </row>
    <row r="411" spans="1:9" s="680" customFormat="1" ht="10.5" customHeight="1" outlineLevel="1" thickBot="1">
      <c r="A411" s="235"/>
      <c r="B411" s="224"/>
      <c r="C411" s="659"/>
      <c r="D411" s="660"/>
      <c r="E411" s="230" t="s">
        <v>808</v>
      </c>
      <c r="F411" s="239"/>
      <c r="G411" s="91"/>
      <c r="H411" s="91"/>
      <c r="I411" s="91"/>
    </row>
    <row r="412" spans="1:9" ht="16.5" outlineLevel="1" thickBot="1">
      <c r="A412" s="235">
        <v>2631</v>
      </c>
      <c r="B412" s="270" t="s">
        <v>75</v>
      </c>
      <c r="C412" s="664">
        <v>3</v>
      </c>
      <c r="D412" s="665">
        <v>1</v>
      </c>
      <c r="E412" s="230" t="s">
        <v>450</v>
      </c>
      <c r="F412" s="276" t="s">
        <v>451</v>
      </c>
      <c r="G412" s="91">
        <f>H412+I412</f>
        <v>44633.4</v>
      </c>
      <c r="H412" s="91">
        <v>627.5</v>
      </c>
      <c r="I412" s="91">
        <v>44005.9</v>
      </c>
    </row>
    <row r="413" spans="1:9" ht="36.75" outlineLevel="1" thickBot="1">
      <c r="A413" s="235"/>
      <c r="B413" s="248"/>
      <c r="C413" s="664"/>
      <c r="D413" s="665"/>
      <c r="E413" s="230" t="s">
        <v>12</v>
      </c>
      <c r="F413" s="251"/>
      <c r="G413" s="91"/>
      <c r="H413" s="91"/>
      <c r="I413" s="91"/>
    </row>
    <row r="414" spans="1:9" ht="16.5" outlineLevel="1" thickBot="1">
      <c r="A414" s="235"/>
      <c r="B414" s="248"/>
      <c r="C414" s="664"/>
      <c r="D414" s="665"/>
      <c r="E414" s="230">
        <v>4213</v>
      </c>
      <c r="F414" s="251"/>
      <c r="G414" s="91">
        <f>H414+I414</f>
        <v>627.5</v>
      </c>
      <c r="H414" s="91">
        <v>627.5</v>
      </c>
      <c r="I414" s="91">
        <v>0</v>
      </c>
    </row>
    <row r="415" spans="1:9" ht="16.5" outlineLevel="1" thickBot="1">
      <c r="A415" s="235"/>
      <c r="B415" s="248"/>
      <c r="C415" s="664"/>
      <c r="D415" s="665"/>
      <c r="E415" s="230">
        <v>5112</v>
      </c>
      <c r="F415" s="251"/>
      <c r="G415" s="91">
        <f>H415+I415</f>
        <v>44005.9</v>
      </c>
      <c r="H415" s="91"/>
      <c r="I415" s="91">
        <v>44005.9</v>
      </c>
    </row>
    <row r="416" spans="1:9" ht="16.5" outlineLevel="1" thickBot="1">
      <c r="A416" s="235">
        <v>2640</v>
      </c>
      <c r="B416" s="268" t="s">
        <v>75</v>
      </c>
      <c r="C416" s="659">
        <v>4</v>
      </c>
      <c r="D416" s="660">
        <v>0</v>
      </c>
      <c r="E416" s="238" t="s">
        <v>452</v>
      </c>
      <c r="F416" s="239" t="s">
        <v>453</v>
      </c>
      <c r="G416" s="91">
        <f>H416+I416</f>
        <v>0</v>
      </c>
      <c r="H416" s="91">
        <f>H418</f>
        <v>0</v>
      </c>
      <c r="I416" s="91">
        <f>I418</f>
        <v>0</v>
      </c>
    </row>
    <row r="417" spans="1:12" s="680" customFormat="1" ht="10.5" customHeight="1" outlineLevel="1" thickBot="1">
      <c r="A417" s="235"/>
      <c r="B417" s="224"/>
      <c r="C417" s="659"/>
      <c r="D417" s="660"/>
      <c r="E417" s="230" t="s">
        <v>808</v>
      </c>
      <c r="F417" s="239"/>
      <c r="G417" s="91"/>
      <c r="H417" s="91"/>
      <c r="I417" s="91"/>
    </row>
    <row r="418" spans="1:12" ht="16.5" outlineLevel="1" thickBot="1">
      <c r="A418" s="235">
        <v>2641</v>
      </c>
      <c r="B418" s="270" t="s">
        <v>75</v>
      </c>
      <c r="C418" s="664">
        <v>4</v>
      </c>
      <c r="D418" s="665">
        <v>1</v>
      </c>
      <c r="E418" s="230" t="s">
        <v>454</v>
      </c>
      <c r="F418" s="257" t="s">
        <v>455</v>
      </c>
      <c r="G418" s="91">
        <f>H418+I418</f>
        <v>0</v>
      </c>
      <c r="H418" s="91">
        <f>H420+H421</f>
        <v>0</v>
      </c>
      <c r="I418" s="91">
        <f>I420+I421</f>
        <v>0</v>
      </c>
    </row>
    <row r="419" spans="1:12" ht="36.75" outlineLevel="1" thickBot="1">
      <c r="A419" s="235"/>
      <c r="B419" s="248"/>
      <c r="C419" s="664"/>
      <c r="D419" s="665"/>
      <c r="E419" s="230" t="s">
        <v>12</v>
      </c>
      <c r="F419" s="251"/>
      <c r="G419" s="91"/>
      <c r="H419" s="91"/>
      <c r="I419" s="91"/>
    </row>
    <row r="420" spans="1:12" ht="16.5" outlineLevel="1" thickBot="1">
      <c r="A420" s="235"/>
      <c r="B420" s="248"/>
      <c r="C420" s="664"/>
      <c r="D420" s="665"/>
      <c r="E420" s="230" t="s">
        <v>13</v>
      </c>
      <c r="F420" s="251"/>
      <c r="G420" s="91">
        <f>H420+I420</f>
        <v>0</v>
      </c>
      <c r="H420" s="91"/>
      <c r="I420" s="91"/>
    </row>
    <row r="421" spans="1:12" ht="16.5" outlineLevel="1" thickBot="1">
      <c r="A421" s="235"/>
      <c r="B421" s="248"/>
      <c r="C421" s="664"/>
      <c r="D421" s="665"/>
      <c r="E421" s="230" t="s">
        <v>13</v>
      </c>
      <c r="F421" s="251"/>
      <c r="G421" s="91">
        <f>H421+I421</f>
        <v>0</v>
      </c>
      <c r="H421" s="91"/>
      <c r="I421" s="91"/>
    </row>
    <row r="422" spans="1:12" ht="36.75" outlineLevel="1" thickBot="1">
      <c r="A422" s="235">
        <v>2650</v>
      </c>
      <c r="B422" s="268" t="s">
        <v>75</v>
      </c>
      <c r="C422" s="659">
        <v>5</v>
      </c>
      <c r="D422" s="660">
        <v>0</v>
      </c>
      <c r="E422" s="238" t="s">
        <v>462</v>
      </c>
      <c r="F422" s="239" t="s">
        <v>463</v>
      </c>
      <c r="G422" s="91">
        <f>H422+I422</f>
        <v>0</v>
      </c>
      <c r="H422" s="91">
        <f>H424</f>
        <v>0</v>
      </c>
      <c r="I422" s="91">
        <f>I424</f>
        <v>0</v>
      </c>
    </row>
    <row r="423" spans="1:12" s="680" customFormat="1" ht="10.5" customHeight="1" outlineLevel="1" thickBot="1">
      <c r="A423" s="235"/>
      <c r="B423" s="224"/>
      <c r="C423" s="659"/>
      <c r="D423" s="660"/>
      <c r="E423" s="230" t="s">
        <v>808</v>
      </c>
      <c r="F423" s="239"/>
      <c r="G423" s="91"/>
      <c r="H423" s="91"/>
      <c r="I423" s="91"/>
    </row>
    <row r="424" spans="1:12" ht="36.75" outlineLevel="1" thickBot="1">
      <c r="A424" s="235">
        <v>2651</v>
      </c>
      <c r="B424" s="270" t="s">
        <v>75</v>
      </c>
      <c r="C424" s="664">
        <v>5</v>
      </c>
      <c r="D424" s="665">
        <v>1</v>
      </c>
      <c r="E424" s="230" t="s">
        <v>462</v>
      </c>
      <c r="F424" s="257" t="s">
        <v>464</v>
      </c>
      <c r="G424" s="91">
        <f>H424+I424</f>
        <v>0</v>
      </c>
      <c r="H424" s="91">
        <f>H426+H427</f>
        <v>0</v>
      </c>
      <c r="I424" s="91">
        <f>I426+I427</f>
        <v>0</v>
      </c>
    </row>
    <row r="425" spans="1:12" ht="36.75" outlineLevel="1" thickBot="1">
      <c r="A425" s="235"/>
      <c r="B425" s="248"/>
      <c r="C425" s="664"/>
      <c r="D425" s="665"/>
      <c r="E425" s="230" t="s">
        <v>12</v>
      </c>
      <c r="F425" s="251"/>
      <c r="G425" s="91"/>
      <c r="H425" s="91"/>
      <c r="I425" s="91"/>
    </row>
    <row r="426" spans="1:12" ht="16.5" outlineLevel="1" thickBot="1">
      <c r="A426" s="235"/>
      <c r="B426" s="248"/>
      <c r="C426" s="664"/>
      <c r="D426" s="665"/>
      <c r="E426" s="230" t="s">
        <v>13</v>
      </c>
      <c r="F426" s="251"/>
      <c r="G426" s="91">
        <f>H426+I426</f>
        <v>0</v>
      </c>
      <c r="H426" s="91"/>
      <c r="I426" s="91"/>
    </row>
    <row r="427" spans="1:12" ht="16.5" outlineLevel="1" thickBot="1">
      <c r="A427" s="235"/>
      <c r="B427" s="248"/>
      <c r="C427" s="664"/>
      <c r="D427" s="665"/>
      <c r="E427" s="230" t="s">
        <v>13</v>
      </c>
      <c r="F427" s="251"/>
      <c r="G427" s="91">
        <f>H427+I427</f>
        <v>0</v>
      </c>
      <c r="H427" s="91"/>
      <c r="I427" s="91"/>
    </row>
    <row r="428" spans="1:12" ht="16.5" outlineLevel="1" thickBot="1">
      <c r="A428" s="235"/>
      <c r="B428" s="248" t="s">
        <v>75</v>
      </c>
      <c r="C428" s="664">
        <v>4</v>
      </c>
      <c r="D428" s="665">
        <v>1</v>
      </c>
      <c r="E428" s="230" t="s">
        <v>957</v>
      </c>
      <c r="F428" s="251"/>
      <c r="G428" s="91"/>
      <c r="H428" s="91"/>
      <c r="I428" s="91"/>
      <c r="L428" s="757"/>
    </row>
    <row r="429" spans="1:12" ht="16.5" outlineLevel="1" thickBot="1">
      <c r="A429" s="235"/>
      <c r="B429" s="248"/>
      <c r="C429" s="664"/>
      <c r="D429" s="665"/>
      <c r="E429" s="230">
        <v>5113</v>
      </c>
      <c r="F429" s="251"/>
      <c r="G429" s="93">
        <f>H429+I429</f>
        <v>0</v>
      </c>
      <c r="H429" s="91"/>
      <c r="I429" s="724"/>
    </row>
    <row r="430" spans="1:12" ht="29.25" thickBot="1">
      <c r="A430" s="235">
        <v>2660</v>
      </c>
      <c r="B430" s="268" t="s">
        <v>75</v>
      </c>
      <c r="C430" s="659">
        <v>6</v>
      </c>
      <c r="D430" s="660">
        <v>0</v>
      </c>
      <c r="E430" s="238" t="s">
        <v>466</v>
      </c>
      <c r="F430" s="267" t="s">
        <v>467</v>
      </c>
      <c r="G430" s="93">
        <f>H430+I430</f>
        <v>0</v>
      </c>
      <c r="H430" s="120">
        <f>H432</f>
        <v>0</v>
      </c>
      <c r="I430" s="93">
        <f>I432</f>
        <v>0</v>
      </c>
    </row>
    <row r="431" spans="1:12" s="680" customFormat="1" ht="10.5" customHeight="1" thickBot="1">
      <c r="A431" s="235"/>
      <c r="B431" s="224"/>
      <c r="C431" s="659"/>
      <c r="D431" s="660"/>
      <c r="E431" s="230" t="s">
        <v>808</v>
      </c>
      <c r="F431" s="239"/>
      <c r="G431" s="93"/>
      <c r="H431" s="93"/>
      <c r="I431" s="93"/>
    </row>
    <row r="432" spans="1:12" ht="29.25" thickBot="1">
      <c r="A432" s="235">
        <v>2661</v>
      </c>
      <c r="B432" s="270" t="s">
        <v>75</v>
      </c>
      <c r="C432" s="664">
        <v>6</v>
      </c>
      <c r="D432" s="665">
        <v>1</v>
      </c>
      <c r="E432" s="230" t="s">
        <v>466</v>
      </c>
      <c r="F432" s="257" t="s">
        <v>468</v>
      </c>
      <c r="G432" s="93">
        <f>H432+I432</f>
        <v>0</v>
      </c>
      <c r="H432" s="120">
        <f>SUM(H434:H446)</f>
        <v>0</v>
      </c>
      <c r="I432" s="93">
        <f>SUM(I434:I445)</f>
        <v>0</v>
      </c>
    </row>
    <row r="433" spans="1:11" ht="25.5" customHeight="1" thickBot="1">
      <c r="A433" s="235"/>
      <c r="B433" s="248"/>
      <c r="C433" s="664"/>
      <c r="D433" s="665"/>
      <c r="E433" s="230" t="s">
        <v>12</v>
      </c>
      <c r="F433" s="251"/>
      <c r="G433" s="93"/>
      <c r="H433" s="93"/>
      <c r="I433" s="93"/>
    </row>
    <row r="434" spans="1:11" ht="16.5" thickBot="1">
      <c r="A434" s="235"/>
      <c r="B434" s="248"/>
      <c r="C434" s="664"/>
      <c r="D434" s="665"/>
      <c r="E434" s="230">
        <v>4111</v>
      </c>
      <c r="F434" s="251"/>
      <c r="G434" s="120">
        <f t="shared" ref="G434:G447" si="5">H434+I434</f>
        <v>0</v>
      </c>
      <c r="H434" s="121"/>
      <c r="I434" s="93"/>
    </row>
    <row r="435" spans="1:11" ht="16.5" thickBot="1">
      <c r="A435" s="235"/>
      <c r="B435" s="248"/>
      <c r="C435" s="664"/>
      <c r="D435" s="665"/>
      <c r="E435" s="230">
        <v>4131</v>
      </c>
      <c r="F435" s="251"/>
      <c r="G435" s="120">
        <f t="shared" si="5"/>
        <v>0</v>
      </c>
      <c r="H435" s="120"/>
      <c r="I435" s="93"/>
    </row>
    <row r="436" spans="1:11" ht="16.5" thickBot="1">
      <c r="A436" s="235"/>
      <c r="B436" s="248"/>
      <c r="C436" s="664"/>
      <c r="D436" s="665"/>
      <c r="E436" s="230">
        <v>4241</v>
      </c>
      <c r="F436" s="251"/>
      <c r="G436" s="120">
        <f t="shared" si="5"/>
        <v>0</v>
      </c>
      <c r="H436" s="120"/>
      <c r="I436" s="93"/>
    </row>
    <row r="437" spans="1:11" ht="16.5" thickBot="1">
      <c r="A437" s="235"/>
      <c r="B437" s="248"/>
      <c r="C437" s="664"/>
      <c r="D437" s="665"/>
      <c r="E437" s="230">
        <v>4261</v>
      </c>
      <c r="F437" s="251"/>
      <c r="G437" s="120">
        <f t="shared" si="5"/>
        <v>0</v>
      </c>
      <c r="H437" s="120"/>
      <c r="I437" s="93"/>
    </row>
    <row r="438" spans="1:11" ht="16.5" thickBot="1">
      <c r="A438" s="235"/>
      <c r="B438" s="248"/>
      <c r="C438" s="664"/>
      <c r="D438" s="665"/>
      <c r="E438" s="230">
        <v>4251</v>
      </c>
      <c r="F438" s="251"/>
      <c r="G438" s="120">
        <f t="shared" si="5"/>
        <v>0</v>
      </c>
      <c r="H438" s="120"/>
      <c r="I438" s="93"/>
    </row>
    <row r="439" spans="1:11" ht="16.5" thickBot="1">
      <c r="A439" s="235"/>
      <c r="B439" s="248"/>
      <c r="C439" s="664"/>
      <c r="D439" s="665"/>
      <c r="E439" s="230">
        <v>4267</v>
      </c>
      <c r="F439" s="251"/>
      <c r="G439" s="120">
        <f t="shared" si="5"/>
        <v>0</v>
      </c>
      <c r="H439" s="120"/>
      <c r="I439" s="93"/>
    </row>
    <row r="440" spans="1:11" ht="16.5" thickBot="1">
      <c r="A440" s="235"/>
      <c r="B440" s="248"/>
      <c r="C440" s="664"/>
      <c r="D440" s="665"/>
      <c r="E440" s="230">
        <v>4269</v>
      </c>
      <c r="F440" s="251"/>
      <c r="G440" s="120">
        <f t="shared" si="5"/>
        <v>0</v>
      </c>
      <c r="H440" s="120"/>
      <c r="I440" s="93"/>
    </row>
    <row r="441" spans="1:11" ht="16.5" thickBot="1">
      <c r="A441" s="235"/>
      <c r="B441" s="248"/>
      <c r="C441" s="664"/>
      <c r="D441" s="665"/>
      <c r="E441" s="230">
        <v>4264</v>
      </c>
      <c r="F441" s="251"/>
      <c r="G441" s="120">
        <f t="shared" si="5"/>
        <v>0</v>
      </c>
      <c r="H441" s="120"/>
      <c r="I441" s="93"/>
    </row>
    <row r="442" spans="1:11" ht="16.5" thickBot="1">
      <c r="A442" s="235"/>
      <c r="B442" s="248"/>
      <c r="C442" s="664"/>
      <c r="D442" s="665"/>
      <c r="E442" s="230">
        <v>4252</v>
      </c>
      <c r="F442" s="251"/>
      <c r="G442" s="120">
        <f t="shared" si="5"/>
        <v>0</v>
      </c>
      <c r="H442" s="120"/>
      <c r="I442" s="93"/>
    </row>
    <row r="443" spans="1:11" ht="16.5" thickBot="1">
      <c r="A443" s="235"/>
      <c r="B443" s="248"/>
      <c r="C443" s="664"/>
      <c r="D443" s="665"/>
      <c r="E443" s="230">
        <v>4823</v>
      </c>
      <c r="F443" s="251"/>
      <c r="G443" s="120">
        <f t="shared" si="5"/>
        <v>0</v>
      </c>
      <c r="H443" s="120"/>
      <c r="I443" s="93"/>
    </row>
    <row r="444" spans="1:11" ht="16.5" thickBot="1">
      <c r="A444" s="235"/>
      <c r="B444" s="248"/>
      <c r="C444" s="664"/>
      <c r="D444" s="665"/>
      <c r="E444" s="230">
        <v>4212</v>
      </c>
      <c r="F444" s="251"/>
      <c r="G444" s="120">
        <f t="shared" si="5"/>
        <v>0</v>
      </c>
      <c r="H444" s="120"/>
      <c r="I444" s="93"/>
    </row>
    <row r="445" spans="1:11" ht="16.5" thickBot="1">
      <c r="A445" s="235"/>
      <c r="B445" s="248"/>
      <c r="C445" s="664"/>
      <c r="D445" s="665"/>
      <c r="E445" s="230">
        <v>4231</v>
      </c>
      <c r="F445" s="251"/>
      <c r="G445" s="120">
        <f t="shared" si="5"/>
        <v>0</v>
      </c>
      <c r="H445" s="120"/>
      <c r="I445" s="93"/>
    </row>
    <row r="446" spans="1:11" ht="16.5" thickBot="1">
      <c r="A446" s="235"/>
      <c r="B446" s="248"/>
      <c r="C446" s="664"/>
      <c r="D446" s="665"/>
      <c r="E446" s="230">
        <v>4511</v>
      </c>
      <c r="F446" s="251"/>
      <c r="G446" s="120">
        <f t="shared" si="5"/>
        <v>0</v>
      </c>
      <c r="H446" s="726"/>
      <c r="I446" s="93"/>
      <c r="J446" s="739"/>
      <c r="K446" s="740"/>
    </row>
    <row r="447" spans="1:11" s="679" customFormat="1" ht="30.75" customHeight="1" thickBot="1">
      <c r="A447" s="666">
        <v>2700</v>
      </c>
      <c r="B447" s="670" t="s">
        <v>76</v>
      </c>
      <c r="C447" s="667">
        <v>0</v>
      </c>
      <c r="D447" s="668">
        <v>0</v>
      </c>
      <c r="E447" s="671" t="s">
        <v>873</v>
      </c>
      <c r="F447" s="669" t="s">
        <v>469</v>
      </c>
      <c r="G447" s="94">
        <f t="shared" si="5"/>
        <v>0</v>
      </c>
      <c r="H447" s="94">
        <f>H449+H463+H481+H499+H505+H511</f>
        <v>0</v>
      </c>
      <c r="I447" s="94">
        <f>I449+I463+I481+I499+I505+I511</f>
        <v>0</v>
      </c>
    </row>
    <row r="448" spans="1:11" ht="11.25" hidden="1" customHeight="1" outlineLevel="1" thickBot="1">
      <c r="A448" s="229"/>
      <c r="B448" s="224"/>
      <c r="C448" s="657"/>
      <c r="D448" s="658"/>
      <c r="E448" s="230" t="s">
        <v>807</v>
      </c>
      <c r="F448" s="231"/>
      <c r="G448" s="91"/>
      <c r="H448" s="91"/>
      <c r="I448" s="91"/>
    </row>
    <row r="449" spans="1:9" ht="29.25" hidden="1" outlineLevel="2" thickBot="1">
      <c r="A449" s="235">
        <v>2710</v>
      </c>
      <c r="B449" s="268" t="s">
        <v>76</v>
      </c>
      <c r="C449" s="659">
        <v>1</v>
      </c>
      <c r="D449" s="660">
        <v>0</v>
      </c>
      <c r="E449" s="238" t="s">
        <v>470</v>
      </c>
      <c r="F449" s="239" t="s">
        <v>471</v>
      </c>
      <c r="G449" s="91">
        <f>H449+I449</f>
        <v>0</v>
      </c>
      <c r="H449" s="91">
        <f>H451+H455+H459</f>
        <v>0</v>
      </c>
      <c r="I449" s="91">
        <f>I451+I455+I459</f>
        <v>0</v>
      </c>
    </row>
    <row r="450" spans="1:9" s="680" customFormat="1" ht="10.5" hidden="1" customHeight="1" outlineLevel="2" thickBot="1">
      <c r="A450" s="235"/>
      <c r="B450" s="224"/>
      <c r="C450" s="659"/>
      <c r="D450" s="660"/>
      <c r="E450" s="230" t="s">
        <v>808</v>
      </c>
      <c r="F450" s="239"/>
      <c r="G450" s="91"/>
      <c r="H450" s="91"/>
      <c r="I450" s="91"/>
    </row>
    <row r="451" spans="1:9" ht="16.5" hidden="1" outlineLevel="2" thickBot="1">
      <c r="A451" s="235">
        <v>2711</v>
      </c>
      <c r="B451" s="270" t="s">
        <v>76</v>
      </c>
      <c r="C451" s="664">
        <v>1</v>
      </c>
      <c r="D451" s="665">
        <v>1</v>
      </c>
      <c r="E451" s="230" t="s">
        <v>472</v>
      </c>
      <c r="F451" s="257" t="s">
        <v>473</v>
      </c>
      <c r="G451" s="91">
        <f>H451+I451</f>
        <v>0</v>
      </c>
      <c r="H451" s="91">
        <f>H453+H454</f>
        <v>0</v>
      </c>
      <c r="I451" s="91">
        <f>I453+I454</f>
        <v>0</v>
      </c>
    </row>
    <row r="452" spans="1:9" ht="36.75" hidden="1" outlineLevel="2" thickBot="1">
      <c r="A452" s="235"/>
      <c r="B452" s="248"/>
      <c r="C452" s="664"/>
      <c r="D452" s="665"/>
      <c r="E452" s="230" t="s">
        <v>12</v>
      </c>
      <c r="F452" s="251"/>
      <c r="G452" s="91"/>
      <c r="H452" s="91"/>
      <c r="I452" s="91"/>
    </row>
    <row r="453" spans="1:9" ht="16.5" hidden="1" outlineLevel="2" thickBot="1">
      <c r="A453" s="235"/>
      <c r="B453" s="248"/>
      <c r="C453" s="664"/>
      <c r="D453" s="665"/>
      <c r="E453" s="230" t="s">
        <v>13</v>
      </c>
      <c r="F453" s="251"/>
      <c r="G453" s="91">
        <f>H453+I453</f>
        <v>0</v>
      </c>
      <c r="H453" s="91"/>
      <c r="I453" s="91"/>
    </row>
    <row r="454" spans="1:9" ht="16.5" hidden="1" outlineLevel="2" thickBot="1">
      <c r="A454" s="235"/>
      <c r="B454" s="248"/>
      <c r="C454" s="664"/>
      <c r="D454" s="665"/>
      <c r="E454" s="230" t="s">
        <v>13</v>
      </c>
      <c r="F454" s="251"/>
      <c r="G454" s="91">
        <f>H454+I454</f>
        <v>0</v>
      </c>
      <c r="H454" s="91"/>
      <c r="I454" s="91"/>
    </row>
    <row r="455" spans="1:9" ht="16.5" hidden="1" outlineLevel="2" thickBot="1">
      <c r="A455" s="235">
        <v>2712</v>
      </c>
      <c r="B455" s="270" t="s">
        <v>76</v>
      </c>
      <c r="C455" s="664">
        <v>1</v>
      </c>
      <c r="D455" s="665">
        <v>2</v>
      </c>
      <c r="E455" s="230" t="s">
        <v>474</v>
      </c>
      <c r="F455" s="257" t="s">
        <v>475</v>
      </c>
      <c r="G455" s="91">
        <f>H455+I455</f>
        <v>0</v>
      </c>
      <c r="H455" s="91">
        <f>H457+H458</f>
        <v>0</v>
      </c>
      <c r="I455" s="91">
        <f>I457+I458</f>
        <v>0</v>
      </c>
    </row>
    <row r="456" spans="1:9" ht="36.75" hidden="1" outlineLevel="2" thickBot="1">
      <c r="A456" s="235"/>
      <c r="B456" s="248"/>
      <c r="C456" s="664"/>
      <c r="D456" s="665"/>
      <c r="E456" s="230" t="s">
        <v>12</v>
      </c>
      <c r="F456" s="251"/>
      <c r="G456" s="91"/>
      <c r="H456" s="91"/>
      <c r="I456" s="91"/>
    </row>
    <row r="457" spans="1:9" ht="16.5" hidden="1" outlineLevel="2" thickBot="1">
      <c r="A457" s="235"/>
      <c r="B457" s="248"/>
      <c r="C457" s="664"/>
      <c r="D457" s="665"/>
      <c r="E457" s="230" t="s">
        <v>13</v>
      </c>
      <c r="F457" s="251"/>
      <c r="G457" s="91">
        <f>H457+I457</f>
        <v>0</v>
      </c>
      <c r="H457" s="91"/>
      <c r="I457" s="91"/>
    </row>
    <row r="458" spans="1:9" ht="16.5" hidden="1" outlineLevel="2" thickBot="1">
      <c r="A458" s="235"/>
      <c r="B458" s="248"/>
      <c r="C458" s="664"/>
      <c r="D458" s="665"/>
      <c r="E458" s="230" t="s">
        <v>13</v>
      </c>
      <c r="F458" s="251"/>
      <c r="G458" s="91">
        <f>H458+I458</f>
        <v>0</v>
      </c>
      <c r="H458" s="91"/>
      <c r="I458" s="91"/>
    </row>
    <row r="459" spans="1:9" ht="16.5" hidden="1" outlineLevel="2" thickBot="1">
      <c r="A459" s="235">
        <v>2713</v>
      </c>
      <c r="B459" s="270" t="s">
        <v>76</v>
      </c>
      <c r="C459" s="664">
        <v>1</v>
      </c>
      <c r="D459" s="665">
        <v>3</v>
      </c>
      <c r="E459" s="230" t="s">
        <v>735</v>
      </c>
      <c r="F459" s="257" t="s">
        <v>476</v>
      </c>
      <c r="G459" s="91">
        <f>H459+I459</f>
        <v>0</v>
      </c>
      <c r="H459" s="91">
        <f>H461+H462</f>
        <v>0</v>
      </c>
      <c r="I459" s="91">
        <f>I461+I462</f>
        <v>0</v>
      </c>
    </row>
    <row r="460" spans="1:9" ht="36.75" hidden="1" outlineLevel="2" thickBot="1">
      <c r="A460" s="235"/>
      <c r="B460" s="248"/>
      <c r="C460" s="664"/>
      <c r="D460" s="665"/>
      <c r="E460" s="230" t="s">
        <v>12</v>
      </c>
      <c r="F460" s="251"/>
      <c r="G460" s="91"/>
      <c r="H460" s="91"/>
      <c r="I460" s="91"/>
    </row>
    <row r="461" spans="1:9" ht="16.5" hidden="1" outlineLevel="2" thickBot="1">
      <c r="A461" s="235"/>
      <c r="B461" s="248"/>
      <c r="C461" s="664"/>
      <c r="D461" s="665"/>
      <c r="E461" s="230" t="s">
        <v>13</v>
      </c>
      <c r="F461" s="251"/>
      <c r="G461" s="91">
        <f>H461+I461</f>
        <v>0</v>
      </c>
      <c r="H461" s="91"/>
      <c r="I461" s="91"/>
    </row>
    <row r="462" spans="1:9" ht="16.5" hidden="1" outlineLevel="2" thickBot="1">
      <c r="A462" s="235"/>
      <c r="B462" s="248"/>
      <c r="C462" s="664"/>
      <c r="D462" s="665"/>
      <c r="E462" s="230" t="s">
        <v>13</v>
      </c>
      <c r="F462" s="251"/>
      <c r="G462" s="91">
        <f>H462+I462</f>
        <v>0</v>
      </c>
      <c r="H462" s="91"/>
      <c r="I462" s="91"/>
    </row>
    <row r="463" spans="1:9" ht="16.5" hidden="1" outlineLevel="2" thickBot="1">
      <c r="A463" s="235">
        <v>2720</v>
      </c>
      <c r="B463" s="268" t="s">
        <v>76</v>
      </c>
      <c r="C463" s="659">
        <v>2</v>
      </c>
      <c r="D463" s="660">
        <v>0</v>
      </c>
      <c r="E463" s="238" t="s">
        <v>77</v>
      </c>
      <c r="F463" s="239" t="s">
        <v>477</v>
      </c>
      <c r="G463" s="91">
        <f>H463+I463</f>
        <v>0</v>
      </c>
      <c r="H463" s="91">
        <f>H465+H469+H473+H477</f>
        <v>0</v>
      </c>
      <c r="I463" s="91">
        <f>I465+I469+I473+I477</f>
        <v>0</v>
      </c>
    </row>
    <row r="464" spans="1:9" s="680" customFormat="1" ht="10.5" hidden="1" customHeight="1" outlineLevel="2" thickBot="1">
      <c r="A464" s="235"/>
      <c r="B464" s="224"/>
      <c r="C464" s="659"/>
      <c r="D464" s="660"/>
      <c r="E464" s="230" t="s">
        <v>808</v>
      </c>
      <c r="F464" s="239"/>
      <c r="G464" s="91"/>
      <c r="H464" s="91"/>
      <c r="I464" s="91"/>
    </row>
    <row r="465" spans="1:9" ht="16.5" hidden="1" outlineLevel="2" thickBot="1">
      <c r="A465" s="235">
        <v>2721</v>
      </c>
      <c r="B465" s="270" t="s">
        <v>76</v>
      </c>
      <c r="C465" s="664">
        <v>2</v>
      </c>
      <c r="D465" s="665">
        <v>1</v>
      </c>
      <c r="E465" s="230" t="s">
        <v>478</v>
      </c>
      <c r="F465" s="257" t="s">
        <v>479</v>
      </c>
      <c r="G465" s="91">
        <f>H465+I465</f>
        <v>0</v>
      </c>
      <c r="H465" s="91">
        <f>H467+H468</f>
        <v>0</v>
      </c>
      <c r="I465" s="91">
        <f>I467+I468</f>
        <v>0</v>
      </c>
    </row>
    <row r="466" spans="1:9" ht="36.75" hidden="1" outlineLevel="2" thickBot="1">
      <c r="A466" s="235"/>
      <c r="B466" s="248"/>
      <c r="C466" s="664"/>
      <c r="D466" s="665"/>
      <c r="E466" s="230" t="s">
        <v>12</v>
      </c>
      <c r="F466" s="251"/>
      <c r="G466" s="91"/>
      <c r="H466" s="91"/>
      <c r="I466" s="91"/>
    </row>
    <row r="467" spans="1:9" ht="16.5" hidden="1" outlineLevel="2" thickBot="1">
      <c r="A467" s="235"/>
      <c r="B467" s="248"/>
      <c r="C467" s="664"/>
      <c r="D467" s="665"/>
      <c r="E467" s="230" t="s">
        <v>13</v>
      </c>
      <c r="F467" s="251"/>
      <c r="G467" s="91">
        <f>H467+I467</f>
        <v>0</v>
      </c>
      <c r="H467" s="91"/>
      <c r="I467" s="91"/>
    </row>
    <row r="468" spans="1:9" ht="16.5" hidden="1" outlineLevel="2" thickBot="1">
      <c r="A468" s="235"/>
      <c r="B468" s="248"/>
      <c r="C468" s="664"/>
      <c r="D468" s="665"/>
      <c r="E468" s="230" t="s">
        <v>13</v>
      </c>
      <c r="F468" s="251"/>
      <c r="G468" s="91">
        <f>H468+I468</f>
        <v>0</v>
      </c>
      <c r="H468" s="91"/>
      <c r="I468" s="91"/>
    </row>
    <row r="469" spans="1:9" ht="20.25" hidden="1" customHeight="1" outlineLevel="2" thickBot="1">
      <c r="A469" s="235">
        <v>2722</v>
      </c>
      <c r="B469" s="270" t="s">
        <v>76</v>
      </c>
      <c r="C469" s="664">
        <v>2</v>
      </c>
      <c r="D469" s="665">
        <v>2</v>
      </c>
      <c r="E469" s="230" t="s">
        <v>480</v>
      </c>
      <c r="F469" s="257" t="s">
        <v>481</v>
      </c>
      <c r="G469" s="91">
        <f>H469+I469</f>
        <v>0</v>
      </c>
      <c r="H469" s="91">
        <f>H471+H472</f>
        <v>0</v>
      </c>
      <c r="I469" s="91">
        <f>I471+I472</f>
        <v>0</v>
      </c>
    </row>
    <row r="470" spans="1:9" ht="36.75" hidden="1" outlineLevel="2" thickBot="1">
      <c r="A470" s="235"/>
      <c r="B470" s="248"/>
      <c r="C470" s="664"/>
      <c r="D470" s="665"/>
      <c r="E470" s="230" t="s">
        <v>12</v>
      </c>
      <c r="F470" s="251"/>
      <c r="G470" s="91"/>
      <c r="H470" s="91"/>
      <c r="I470" s="91"/>
    </row>
    <row r="471" spans="1:9" ht="16.5" hidden="1" outlineLevel="2" thickBot="1">
      <c r="A471" s="235"/>
      <c r="B471" s="248"/>
      <c r="C471" s="664"/>
      <c r="D471" s="665"/>
      <c r="E471" s="230" t="s">
        <v>13</v>
      </c>
      <c r="F471" s="251"/>
      <c r="G471" s="91">
        <f>H471+I471</f>
        <v>0</v>
      </c>
      <c r="H471" s="91"/>
      <c r="I471" s="91"/>
    </row>
    <row r="472" spans="1:9" ht="16.5" hidden="1" outlineLevel="2" thickBot="1">
      <c r="A472" s="235"/>
      <c r="B472" s="248"/>
      <c r="C472" s="664"/>
      <c r="D472" s="665"/>
      <c r="E472" s="230" t="s">
        <v>13</v>
      </c>
      <c r="F472" s="251"/>
      <c r="G472" s="91">
        <f>H472+I472</f>
        <v>0</v>
      </c>
      <c r="H472" s="91"/>
      <c r="I472" s="91"/>
    </row>
    <row r="473" spans="1:9" ht="16.5" hidden="1" outlineLevel="2" thickBot="1">
      <c r="A473" s="235">
        <v>2723</v>
      </c>
      <c r="B473" s="270" t="s">
        <v>76</v>
      </c>
      <c r="C473" s="664">
        <v>2</v>
      </c>
      <c r="D473" s="665">
        <v>3</v>
      </c>
      <c r="E473" s="230" t="s">
        <v>736</v>
      </c>
      <c r="F473" s="257" t="s">
        <v>482</v>
      </c>
      <c r="G473" s="91">
        <f>H473+I473</f>
        <v>0</v>
      </c>
      <c r="H473" s="91">
        <f>H475+H476</f>
        <v>0</v>
      </c>
      <c r="I473" s="91">
        <f>I475+I476</f>
        <v>0</v>
      </c>
    </row>
    <row r="474" spans="1:9" ht="36.75" hidden="1" outlineLevel="2" thickBot="1">
      <c r="A474" s="235"/>
      <c r="B474" s="248"/>
      <c r="C474" s="664"/>
      <c r="D474" s="665"/>
      <c r="E474" s="230" t="s">
        <v>12</v>
      </c>
      <c r="F474" s="251"/>
      <c r="G474" s="91"/>
      <c r="H474" s="91"/>
      <c r="I474" s="91"/>
    </row>
    <row r="475" spans="1:9" ht="16.5" hidden="1" outlineLevel="2" thickBot="1">
      <c r="A475" s="235"/>
      <c r="B475" s="248"/>
      <c r="C475" s="664"/>
      <c r="D475" s="665"/>
      <c r="E475" s="230" t="s">
        <v>13</v>
      </c>
      <c r="F475" s="251"/>
      <c r="G475" s="91">
        <f>H475+I475</f>
        <v>0</v>
      </c>
      <c r="H475" s="91"/>
      <c r="I475" s="91"/>
    </row>
    <row r="476" spans="1:9" ht="16.5" hidden="1" outlineLevel="2" thickBot="1">
      <c r="A476" s="235"/>
      <c r="B476" s="248"/>
      <c r="C476" s="664"/>
      <c r="D476" s="665"/>
      <c r="E476" s="230" t="s">
        <v>13</v>
      </c>
      <c r="F476" s="251"/>
      <c r="G476" s="91">
        <f>H476+I476</f>
        <v>0</v>
      </c>
      <c r="H476" s="91"/>
      <c r="I476" s="91"/>
    </row>
    <row r="477" spans="1:9" ht="16.5" hidden="1" outlineLevel="2" thickBot="1">
      <c r="A477" s="235">
        <v>2724</v>
      </c>
      <c r="B477" s="270" t="s">
        <v>76</v>
      </c>
      <c r="C477" s="664">
        <v>2</v>
      </c>
      <c r="D477" s="665">
        <v>4</v>
      </c>
      <c r="E477" s="230" t="s">
        <v>483</v>
      </c>
      <c r="F477" s="257" t="s">
        <v>484</v>
      </c>
      <c r="G477" s="91">
        <f>H477+I477</f>
        <v>0</v>
      </c>
      <c r="H477" s="91">
        <f>H479+H480</f>
        <v>0</v>
      </c>
      <c r="I477" s="91">
        <f>I479+I480</f>
        <v>0</v>
      </c>
    </row>
    <row r="478" spans="1:9" ht="36.75" hidden="1" outlineLevel="2" thickBot="1">
      <c r="A478" s="235"/>
      <c r="B478" s="248"/>
      <c r="C478" s="664"/>
      <c r="D478" s="665"/>
      <c r="E478" s="230" t="s">
        <v>12</v>
      </c>
      <c r="F478" s="251"/>
      <c r="G478" s="91"/>
      <c r="H478" s="91"/>
      <c r="I478" s="91"/>
    </row>
    <row r="479" spans="1:9" ht="16.5" hidden="1" outlineLevel="2" thickBot="1">
      <c r="A479" s="235"/>
      <c r="B479" s="248"/>
      <c r="C479" s="664"/>
      <c r="D479" s="665"/>
      <c r="E479" s="230" t="s">
        <v>13</v>
      </c>
      <c r="F479" s="251"/>
      <c r="G479" s="91">
        <f>H479+I479</f>
        <v>0</v>
      </c>
      <c r="H479" s="91"/>
      <c r="I479" s="91"/>
    </row>
    <row r="480" spans="1:9" ht="16.5" hidden="1" outlineLevel="2" thickBot="1">
      <c r="A480" s="235"/>
      <c r="B480" s="248"/>
      <c r="C480" s="664"/>
      <c r="D480" s="665"/>
      <c r="E480" s="230" t="s">
        <v>13</v>
      </c>
      <c r="F480" s="251"/>
      <c r="G480" s="91">
        <f>H480+I480</f>
        <v>0</v>
      </c>
      <c r="H480" s="91"/>
      <c r="I480" s="91"/>
    </row>
    <row r="481" spans="1:9" ht="16.5" hidden="1" outlineLevel="2" thickBot="1">
      <c r="A481" s="235">
        <v>2730</v>
      </c>
      <c r="B481" s="268" t="s">
        <v>76</v>
      </c>
      <c r="C481" s="659">
        <v>3</v>
      </c>
      <c r="D481" s="660">
        <v>0</v>
      </c>
      <c r="E481" s="238" t="s">
        <v>485</v>
      </c>
      <c r="F481" s="239" t="s">
        <v>488</v>
      </c>
      <c r="G481" s="91">
        <f>H481+I481</f>
        <v>0</v>
      </c>
      <c r="H481" s="91">
        <f>H483+H487+H491+H495</f>
        <v>0</v>
      </c>
      <c r="I481" s="91">
        <f>I483+I487+I491+I495</f>
        <v>0</v>
      </c>
    </row>
    <row r="482" spans="1:9" s="680" customFormat="1" ht="10.5" hidden="1" customHeight="1" outlineLevel="2" thickBot="1">
      <c r="A482" s="235"/>
      <c r="B482" s="224"/>
      <c r="C482" s="659"/>
      <c r="D482" s="660"/>
      <c r="E482" s="230" t="s">
        <v>808</v>
      </c>
      <c r="F482" s="239"/>
      <c r="G482" s="91"/>
      <c r="H482" s="91"/>
      <c r="I482" s="91"/>
    </row>
    <row r="483" spans="1:9" ht="15" hidden="1" customHeight="1" outlineLevel="2" thickBot="1">
      <c r="A483" s="235">
        <v>2731</v>
      </c>
      <c r="B483" s="270" t="s">
        <v>76</v>
      </c>
      <c r="C483" s="664">
        <v>3</v>
      </c>
      <c r="D483" s="665">
        <v>1</v>
      </c>
      <c r="E483" s="230" t="s">
        <v>489</v>
      </c>
      <c r="F483" s="251" t="s">
        <v>490</v>
      </c>
      <c r="G483" s="91">
        <f>H483+I483</f>
        <v>0</v>
      </c>
      <c r="H483" s="91">
        <f>H485+H486</f>
        <v>0</v>
      </c>
      <c r="I483" s="91">
        <f>I485+I486</f>
        <v>0</v>
      </c>
    </row>
    <row r="484" spans="1:9" ht="36.75" hidden="1" outlineLevel="2" thickBot="1">
      <c r="A484" s="235"/>
      <c r="B484" s="248"/>
      <c r="C484" s="664"/>
      <c r="D484" s="665"/>
      <c r="E484" s="230" t="s">
        <v>12</v>
      </c>
      <c r="F484" s="251"/>
      <c r="G484" s="91"/>
      <c r="H484" s="91"/>
      <c r="I484" s="91"/>
    </row>
    <row r="485" spans="1:9" ht="16.5" hidden="1" outlineLevel="2" thickBot="1">
      <c r="A485" s="235"/>
      <c r="B485" s="248"/>
      <c r="C485" s="664"/>
      <c r="D485" s="665"/>
      <c r="E485" s="230" t="s">
        <v>13</v>
      </c>
      <c r="F485" s="251"/>
      <c r="G485" s="91">
        <f>H485+I485</f>
        <v>0</v>
      </c>
      <c r="H485" s="91"/>
      <c r="I485" s="91"/>
    </row>
    <row r="486" spans="1:9" ht="16.5" hidden="1" outlineLevel="2" thickBot="1">
      <c r="A486" s="235"/>
      <c r="B486" s="248"/>
      <c r="C486" s="664"/>
      <c r="D486" s="665"/>
      <c r="E486" s="230" t="s">
        <v>13</v>
      </c>
      <c r="F486" s="251"/>
      <c r="G486" s="91">
        <f>H486+I486</f>
        <v>0</v>
      </c>
      <c r="H486" s="91"/>
      <c r="I486" s="91"/>
    </row>
    <row r="487" spans="1:9" ht="18" hidden="1" customHeight="1" outlineLevel="2" thickBot="1">
      <c r="A487" s="235">
        <v>2732</v>
      </c>
      <c r="B487" s="270" t="s">
        <v>76</v>
      </c>
      <c r="C487" s="664">
        <v>3</v>
      </c>
      <c r="D487" s="665">
        <v>2</v>
      </c>
      <c r="E487" s="230" t="s">
        <v>491</v>
      </c>
      <c r="F487" s="251" t="s">
        <v>492</v>
      </c>
      <c r="G487" s="91">
        <f>H487+I487</f>
        <v>0</v>
      </c>
      <c r="H487" s="91">
        <f>H489+H490</f>
        <v>0</v>
      </c>
      <c r="I487" s="91">
        <f>I489+I490</f>
        <v>0</v>
      </c>
    </row>
    <row r="488" spans="1:9" ht="36.75" hidden="1" outlineLevel="2" thickBot="1">
      <c r="A488" s="235"/>
      <c r="B488" s="248"/>
      <c r="C488" s="664"/>
      <c r="D488" s="665"/>
      <c r="E488" s="230" t="s">
        <v>12</v>
      </c>
      <c r="F488" s="251"/>
      <c r="G488" s="91"/>
      <c r="H488" s="91"/>
      <c r="I488" s="91"/>
    </row>
    <row r="489" spans="1:9" ht="16.5" hidden="1" outlineLevel="2" thickBot="1">
      <c r="A489" s="235"/>
      <c r="B489" s="248"/>
      <c r="C489" s="664"/>
      <c r="D489" s="665"/>
      <c r="E489" s="230" t="s">
        <v>13</v>
      </c>
      <c r="F489" s="251"/>
      <c r="G489" s="91">
        <f>H489+I489</f>
        <v>0</v>
      </c>
      <c r="H489" s="91"/>
      <c r="I489" s="91"/>
    </row>
    <row r="490" spans="1:9" ht="16.5" hidden="1" outlineLevel="2" thickBot="1">
      <c r="A490" s="235"/>
      <c r="B490" s="248"/>
      <c r="C490" s="664"/>
      <c r="D490" s="665"/>
      <c r="E490" s="230" t="s">
        <v>13</v>
      </c>
      <c r="F490" s="251"/>
      <c r="G490" s="91">
        <f>H490+I490</f>
        <v>0</v>
      </c>
      <c r="H490" s="91"/>
      <c r="I490" s="91"/>
    </row>
    <row r="491" spans="1:9" ht="16.5" hidden="1" customHeight="1" outlineLevel="2" thickBot="1">
      <c r="A491" s="235">
        <v>2733</v>
      </c>
      <c r="B491" s="270" t="s">
        <v>76</v>
      </c>
      <c r="C491" s="664">
        <v>3</v>
      </c>
      <c r="D491" s="665">
        <v>3</v>
      </c>
      <c r="E491" s="230" t="s">
        <v>493</v>
      </c>
      <c r="F491" s="251" t="s">
        <v>494</v>
      </c>
      <c r="G491" s="91">
        <f>H491+I491</f>
        <v>0</v>
      </c>
      <c r="H491" s="91">
        <f>H493+H494</f>
        <v>0</v>
      </c>
      <c r="I491" s="91">
        <f>I493+I494</f>
        <v>0</v>
      </c>
    </row>
    <row r="492" spans="1:9" ht="36.75" hidden="1" outlineLevel="2" thickBot="1">
      <c r="A492" s="235"/>
      <c r="B492" s="248"/>
      <c r="C492" s="664"/>
      <c r="D492" s="665"/>
      <c r="E492" s="230" t="s">
        <v>12</v>
      </c>
      <c r="F492" s="251"/>
      <c r="G492" s="91"/>
      <c r="H492" s="91"/>
      <c r="I492" s="91"/>
    </row>
    <row r="493" spans="1:9" ht="16.5" hidden="1" outlineLevel="2" thickBot="1">
      <c r="A493" s="235"/>
      <c r="B493" s="248"/>
      <c r="C493" s="664"/>
      <c r="D493" s="665"/>
      <c r="E493" s="230" t="s">
        <v>13</v>
      </c>
      <c r="F493" s="251"/>
      <c r="G493" s="91">
        <f>H493+I493</f>
        <v>0</v>
      </c>
      <c r="H493" s="91"/>
      <c r="I493" s="91"/>
    </row>
    <row r="494" spans="1:9" ht="16.5" hidden="1" outlineLevel="2" thickBot="1">
      <c r="A494" s="235"/>
      <c r="B494" s="248"/>
      <c r="C494" s="664"/>
      <c r="D494" s="665"/>
      <c r="E494" s="230" t="s">
        <v>13</v>
      </c>
      <c r="F494" s="251"/>
      <c r="G494" s="91">
        <f>H494+I494</f>
        <v>0</v>
      </c>
      <c r="H494" s="91"/>
      <c r="I494" s="91"/>
    </row>
    <row r="495" spans="1:9" ht="24.75" hidden="1" outlineLevel="2" thickBot="1">
      <c r="A495" s="235">
        <v>2734</v>
      </c>
      <c r="B495" s="270" t="s">
        <v>76</v>
      </c>
      <c r="C495" s="664">
        <v>3</v>
      </c>
      <c r="D495" s="665">
        <v>4</v>
      </c>
      <c r="E495" s="230" t="s">
        <v>495</v>
      </c>
      <c r="F495" s="251" t="s">
        <v>496</v>
      </c>
      <c r="G495" s="91">
        <f>H495+I495</f>
        <v>0</v>
      </c>
      <c r="H495" s="91">
        <f>H497+H498</f>
        <v>0</v>
      </c>
      <c r="I495" s="91">
        <f>I497+I498</f>
        <v>0</v>
      </c>
    </row>
    <row r="496" spans="1:9" ht="36.75" hidden="1" outlineLevel="2" thickBot="1">
      <c r="A496" s="235"/>
      <c r="B496" s="248"/>
      <c r="C496" s="664"/>
      <c r="D496" s="665"/>
      <c r="E496" s="230" t="s">
        <v>12</v>
      </c>
      <c r="F496" s="251"/>
      <c r="G496" s="91"/>
      <c r="H496" s="91"/>
      <c r="I496" s="91"/>
    </row>
    <row r="497" spans="1:9" ht="16.5" hidden="1" outlineLevel="2" thickBot="1">
      <c r="A497" s="235"/>
      <c r="B497" s="248"/>
      <c r="C497" s="664"/>
      <c r="D497" s="665"/>
      <c r="E497" s="230" t="s">
        <v>13</v>
      </c>
      <c r="F497" s="251"/>
      <c r="G497" s="91">
        <f>H497+I497</f>
        <v>0</v>
      </c>
      <c r="H497" s="91"/>
      <c r="I497" s="91"/>
    </row>
    <row r="498" spans="1:9" ht="16.5" hidden="1" outlineLevel="2" thickBot="1">
      <c r="A498" s="235"/>
      <c r="B498" s="248"/>
      <c r="C498" s="664"/>
      <c r="D498" s="665"/>
      <c r="E498" s="230" t="s">
        <v>13</v>
      </c>
      <c r="F498" s="251"/>
      <c r="G498" s="91">
        <f>H498+I498</f>
        <v>0</v>
      </c>
      <c r="H498" s="91"/>
      <c r="I498" s="91"/>
    </row>
    <row r="499" spans="1:9" ht="16.5" hidden="1" outlineLevel="2" thickBot="1">
      <c r="A499" s="235">
        <v>2740</v>
      </c>
      <c r="B499" s="268" t="s">
        <v>76</v>
      </c>
      <c r="C499" s="659">
        <v>4</v>
      </c>
      <c r="D499" s="660">
        <v>0</v>
      </c>
      <c r="E499" s="238" t="s">
        <v>497</v>
      </c>
      <c r="F499" s="239" t="s">
        <v>498</v>
      </c>
      <c r="G499" s="91">
        <f>H499+I499</f>
        <v>0</v>
      </c>
      <c r="H499" s="91">
        <f>H501</f>
        <v>0</v>
      </c>
      <c r="I499" s="91">
        <f>I501</f>
        <v>0</v>
      </c>
    </row>
    <row r="500" spans="1:9" s="680" customFormat="1" ht="10.5" hidden="1" customHeight="1" outlineLevel="2" thickBot="1">
      <c r="A500" s="235"/>
      <c r="B500" s="224"/>
      <c r="C500" s="659"/>
      <c r="D500" s="660"/>
      <c r="E500" s="230" t="s">
        <v>808</v>
      </c>
      <c r="F500" s="239"/>
      <c r="G500" s="91"/>
      <c r="H500" s="91"/>
      <c r="I500" s="91"/>
    </row>
    <row r="501" spans="1:9" ht="16.5" hidden="1" outlineLevel="2" thickBot="1">
      <c r="A501" s="235">
        <v>2741</v>
      </c>
      <c r="B501" s="270" t="s">
        <v>76</v>
      </c>
      <c r="C501" s="664">
        <v>4</v>
      </c>
      <c r="D501" s="665">
        <v>1</v>
      </c>
      <c r="E501" s="230" t="s">
        <v>497</v>
      </c>
      <c r="F501" s="257" t="s">
        <v>499</v>
      </c>
      <c r="G501" s="91">
        <f>H501+I501</f>
        <v>0</v>
      </c>
      <c r="H501" s="91">
        <f>H503+H504</f>
        <v>0</v>
      </c>
      <c r="I501" s="91">
        <f>I503+I504</f>
        <v>0</v>
      </c>
    </row>
    <row r="502" spans="1:9" ht="36.75" hidden="1" outlineLevel="2" thickBot="1">
      <c r="A502" s="235"/>
      <c r="B502" s="248"/>
      <c r="C502" s="664"/>
      <c r="D502" s="665"/>
      <c r="E502" s="230" t="s">
        <v>12</v>
      </c>
      <c r="F502" s="251"/>
      <c r="G502" s="91"/>
      <c r="H502" s="91"/>
      <c r="I502" s="91"/>
    </row>
    <row r="503" spans="1:9" ht="16.5" hidden="1" outlineLevel="2" thickBot="1">
      <c r="A503" s="235"/>
      <c r="B503" s="248"/>
      <c r="C503" s="664"/>
      <c r="D503" s="665"/>
      <c r="E503" s="230" t="s">
        <v>13</v>
      </c>
      <c r="F503" s="251"/>
      <c r="G503" s="91">
        <f>H503+I503</f>
        <v>0</v>
      </c>
      <c r="H503" s="91"/>
      <c r="I503" s="91"/>
    </row>
    <row r="504" spans="1:9" ht="16.5" hidden="1" outlineLevel="2" thickBot="1">
      <c r="A504" s="235"/>
      <c r="B504" s="248"/>
      <c r="C504" s="664"/>
      <c r="D504" s="665"/>
      <c r="E504" s="230" t="s">
        <v>13</v>
      </c>
      <c r="F504" s="251"/>
      <c r="G504" s="91">
        <f>H504+I504</f>
        <v>0</v>
      </c>
      <c r="H504" s="91"/>
      <c r="I504" s="91"/>
    </row>
    <row r="505" spans="1:9" ht="24.75" hidden="1" outlineLevel="2" thickBot="1">
      <c r="A505" s="235">
        <v>2750</v>
      </c>
      <c r="B505" s="268" t="s">
        <v>76</v>
      </c>
      <c r="C505" s="659">
        <v>5</v>
      </c>
      <c r="D505" s="660">
        <v>0</v>
      </c>
      <c r="E505" s="238" t="s">
        <v>500</v>
      </c>
      <c r="F505" s="239" t="s">
        <v>501</v>
      </c>
      <c r="G505" s="91">
        <f>H505+I505</f>
        <v>0</v>
      </c>
      <c r="H505" s="91">
        <f>H507</f>
        <v>0</v>
      </c>
      <c r="I505" s="91">
        <f>I507</f>
        <v>0</v>
      </c>
    </row>
    <row r="506" spans="1:9" s="680" customFormat="1" ht="10.5" hidden="1" customHeight="1" outlineLevel="2" thickBot="1">
      <c r="A506" s="235"/>
      <c r="B506" s="224"/>
      <c r="C506" s="659"/>
      <c r="D506" s="660"/>
      <c r="E506" s="230" t="s">
        <v>808</v>
      </c>
      <c r="F506" s="239"/>
      <c r="G506" s="91"/>
      <c r="H506" s="91"/>
      <c r="I506" s="91"/>
    </row>
    <row r="507" spans="1:9" ht="24.75" hidden="1" outlineLevel="2" thickBot="1">
      <c r="A507" s="235">
        <v>2751</v>
      </c>
      <c r="B507" s="270" t="s">
        <v>76</v>
      </c>
      <c r="C507" s="664">
        <v>5</v>
      </c>
      <c r="D507" s="665">
        <v>1</v>
      </c>
      <c r="E507" s="230" t="s">
        <v>500</v>
      </c>
      <c r="F507" s="257" t="s">
        <v>501</v>
      </c>
      <c r="G507" s="91">
        <f>H507+I507</f>
        <v>0</v>
      </c>
      <c r="H507" s="91">
        <f>H509+H510</f>
        <v>0</v>
      </c>
      <c r="I507" s="91">
        <f>I509+I510</f>
        <v>0</v>
      </c>
    </row>
    <row r="508" spans="1:9" ht="36.75" hidden="1" outlineLevel="2" thickBot="1">
      <c r="A508" s="235"/>
      <c r="B508" s="248"/>
      <c r="C508" s="664"/>
      <c r="D508" s="665"/>
      <c r="E508" s="230" t="s">
        <v>12</v>
      </c>
      <c r="F508" s="251"/>
      <c r="G508" s="91"/>
      <c r="H508" s="91"/>
      <c r="I508" s="91"/>
    </row>
    <row r="509" spans="1:9" ht="16.5" hidden="1" outlineLevel="2" thickBot="1">
      <c r="A509" s="235"/>
      <c r="B509" s="248"/>
      <c r="C509" s="664"/>
      <c r="D509" s="665"/>
      <c r="E509" s="230" t="s">
        <v>13</v>
      </c>
      <c r="F509" s="251"/>
      <c r="G509" s="91">
        <f>H509+I509</f>
        <v>0</v>
      </c>
      <c r="H509" s="91"/>
      <c r="I509" s="91"/>
    </row>
    <row r="510" spans="1:9" ht="16.5" hidden="1" outlineLevel="2" thickBot="1">
      <c r="A510" s="235"/>
      <c r="B510" s="248"/>
      <c r="C510" s="664"/>
      <c r="D510" s="665"/>
      <c r="E510" s="230" t="s">
        <v>13</v>
      </c>
      <c r="F510" s="251"/>
      <c r="G510" s="91">
        <f>H510+I510</f>
        <v>0</v>
      </c>
      <c r="H510" s="91"/>
      <c r="I510" s="91"/>
    </row>
    <row r="511" spans="1:9" ht="16.5" hidden="1" outlineLevel="2" thickBot="1">
      <c r="A511" s="235">
        <v>2760</v>
      </c>
      <c r="B511" s="268" t="s">
        <v>76</v>
      </c>
      <c r="C511" s="659">
        <v>6</v>
      </c>
      <c r="D511" s="660">
        <v>0</v>
      </c>
      <c r="E511" s="238" t="s">
        <v>502</v>
      </c>
      <c r="F511" s="239" t="s">
        <v>503</v>
      </c>
      <c r="G511" s="91">
        <f>H511+I511</f>
        <v>0</v>
      </c>
      <c r="H511" s="91">
        <f>H513+H517</f>
        <v>0</v>
      </c>
      <c r="I511" s="91">
        <f>I513+I517</f>
        <v>0</v>
      </c>
    </row>
    <row r="512" spans="1:9" s="680" customFormat="1" ht="10.5" hidden="1" customHeight="1" outlineLevel="2" thickBot="1">
      <c r="A512" s="235"/>
      <c r="B512" s="224"/>
      <c r="C512" s="659"/>
      <c r="D512" s="660"/>
      <c r="E512" s="230" t="s">
        <v>808</v>
      </c>
      <c r="F512" s="239"/>
      <c r="G512" s="91"/>
      <c r="H512" s="91"/>
      <c r="I512" s="91"/>
    </row>
    <row r="513" spans="1:13" ht="24.75" hidden="1" outlineLevel="2" thickBot="1">
      <c r="A513" s="235">
        <v>2761</v>
      </c>
      <c r="B513" s="270" t="s">
        <v>76</v>
      </c>
      <c r="C513" s="664">
        <v>6</v>
      </c>
      <c r="D513" s="665">
        <v>1</v>
      </c>
      <c r="E513" s="230" t="s">
        <v>78</v>
      </c>
      <c r="F513" s="239"/>
      <c r="G513" s="91">
        <f>H513+I513</f>
        <v>0</v>
      </c>
      <c r="H513" s="91">
        <f>H515+H516</f>
        <v>0</v>
      </c>
      <c r="I513" s="91">
        <f>I515+I516</f>
        <v>0</v>
      </c>
    </row>
    <row r="514" spans="1:13" ht="36.75" hidden="1" outlineLevel="2" thickBot="1">
      <c r="A514" s="235"/>
      <c r="B514" s="248"/>
      <c r="C514" s="664"/>
      <c r="D514" s="665"/>
      <c r="E514" s="230" t="s">
        <v>12</v>
      </c>
      <c r="F514" s="251"/>
      <c r="G514" s="91"/>
      <c r="H514" s="91"/>
      <c r="I514" s="91"/>
    </row>
    <row r="515" spans="1:13" ht="16.5" hidden="1" outlineLevel="2" thickBot="1">
      <c r="A515" s="235"/>
      <c r="B515" s="248"/>
      <c r="C515" s="664"/>
      <c r="D515" s="665"/>
      <c r="E515" s="230" t="s">
        <v>13</v>
      </c>
      <c r="F515" s="251"/>
      <c r="G515" s="91">
        <f>H515+I515</f>
        <v>0</v>
      </c>
      <c r="H515" s="91"/>
      <c r="I515" s="91"/>
    </row>
    <row r="516" spans="1:13" ht="16.5" hidden="1" outlineLevel="2" thickBot="1">
      <c r="A516" s="235"/>
      <c r="B516" s="248"/>
      <c r="C516" s="664"/>
      <c r="D516" s="665"/>
      <c r="E516" s="230" t="s">
        <v>13</v>
      </c>
      <c r="F516" s="251"/>
      <c r="G516" s="91">
        <f>H516+I516</f>
        <v>0</v>
      </c>
      <c r="H516" s="91"/>
      <c r="I516" s="91"/>
    </row>
    <row r="517" spans="1:13" ht="16.5" hidden="1" outlineLevel="2" thickBot="1">
      <c r="A517" s="235">
        <v>2762</v>
      </c>
      <c r="B517" s="270" t="s">
        <v>76</v>
      </c>
      <c r="C517" s="664">
        <v>6</v>
      </c>
      <c r="D517" s="665">
        <v>2</v>
      </c>
      <c r="E517" s="230" t="s">
        <v>502</v>
      </c>
      <c r="F517" s="257" t="s">
        <v>504</v>
      </c>
      <c r="G517" s="91">
        <f>H517+I517</f>
        <v>0</v>
      </c>
      <c r="H517" s="91">
        <f>H519+H520</f>
        <v>0</v>
      </c>
      <c r="I517" s="91">
        <f>I519+I520</f>
        <v>0</v>
      </c>
    </row>
    <row r="518" spans="1:13" ht="36.75" hidden="1" outlineLevel="2" thickBot="1">
      <c r="A518" s="235"/>
      <c r="B518" s="248"/>
      <c r="C518" s="664"/>
      <c r="D518" s="665"/>
      <c r="E518" s="230" t="s">
        <v>12</v>
      </c>
      <c r="F518" s="251"/>
      <c r="G518" s="91"/>
      <c r="H518" s="91"/>
      <c r="I518" s="91"/>
    </row>
    <row r="519" spans="1:13" ht="16.5" hidden="1" outlineLevel="2" thickBot="1">
      <c r="A519" s="235"/>
      <c r="B519" s="248"/>
      <c r="C519" s="664"/>
      <c r="D519" s="665"/>
      <c r="E519" s="230" t="s">
        <v>13</v>
      </c>
      <c r="F519" s="251"/>
      <c r="G519" s="91">
        <f>H519+I519</f>
        <v>0</v>
      </c>
      <c r="H519" s="91"/>
      <c r="I519" s="91"/>
    </row>
    <row r="520" spans="1:13" ht="16.5" hidden="1" outlineLevel="2" thickBot="1">
      <c r="A520" s="235"/>
      <c r="B520" s="248"/>
      <c r="C520" s="664"/>
      <c r="D520" s="665"/>
      <c r="E520" s="230" t="s">
        <v>13</v>
      </c>
      <c r="F520" s="251"/>
      <c r="G520" s="91">
        <f>H520+I520</f>
        <v>0</v>
      </c>
      <c r="H520" s="91"/>
      <c r="I520" s="91"/>
    </row>
    <row r="521" spans="1:13" s="679" customFormat="1" ht="28.5" customHeight="1" collapsed="1" thickBot="1">
      <c r="A521" s="805">
        <v>2800</v>
      </c>
      <c r="B521" s="789" t="s">
        <v>79</v>
      </c>
      <c r="C521" s="790">
        <v>0</v>
      </c>
      <c r="D521" s="791">
        <v>0</v>
      </c>
      <c r="E521" s="806" t="s">
        <v>986</v>
      </c>
      <c r="F521" s="807" t="s">
        <v>505</v>
      </c>
      <c r="G521" s="795">
        <f>H521+I521</f>
        <v>100</v>
      </c>
      <c r="H521" s="795">
        <v>100</v>
      </c>
      <c r="I521" s="795">
        <f>I523+I539+I588+I602+I616</f>
        <v>0</v>
      </c>
    </row>
    <row r="522" spans="1:13" ht="11.25" customHeight="1" thickBot="1">
      <c r="A522" s="229"/>
      <c r="B522" s="224"/>
      <c r="C522" s="657"/>
      <c r="D522" s="658"/>
      <c r="E522" s="230" t="s">
        <v>807</v>
      </c>
      <c r="F522" s="231"/>
      <c r="G522" s="91"/>
      <c r="H522" s="91"/>
      <c r="I522" s="91"/>
    </row>
    <row r="523" spans="1:13" ht="16.5" hidden="1" outlineLevel="1" thickBot="1">
      <c r="A523" s="235">
        <v>2810</v>
      </c>
      <c r="B523" s="270" t="s">
        <v>79</v>
      </c>
      <c r="C523" s="664">
        <v>1</v>
      </c>
      <c r="D523" s="665">
        <v>0</v>
      </c>
      <c r="E523" s="238" t="s">
        <v>506</v>
      </c>
      <c r="F523" s="239" t="s">
        <v>507</v>
      </c>
      <c r="G523" s="123">
        <f>H523+I523</f>
        <v>0</v>
      </c>
      <c r="H523" s="123">
        <f>H525</f>
        <v>0</v>
      </c>
      <c r="I523" s="93">
        <f>I525</f>
        <v>0</v>
      </c>
    </row>
    <row r="524" spans="1:13" s="680" customFormat="1" ht="10.5" hidden="1" customHeight="1" outlineLevel="1" thickBot="1">
      <c r="A524" s="235"/>
      <c r="B524" s="224"/>
      <c r="C524" s="659"/>
      <c r="D524" s="660"/>
      <c r="E524" s="230" t="s">
        <v>808</v>
      </c>
      <c r="F524" s="239"/>
      <c r="G524" s="93"/>
      <c r="H524" s="93"/>
      <c r="I524" s="93"/>
    </row>
    <row r="525" spans="1:13" ht="16.5" hidden="1" outlineLevel="1" thickBot="1">
      <c r="A525" s="674">
        <v>2811</v>
      </c>
      <c r="B525" s="672" t="s">
        <v>79</v>
      </c>
      <c r="C525" s="661">
        <v>1</v>
      </c>
      <c r="D525" s="662">
        <v>1</v>
      </c>
      <c r="E525" s="663" t="s">
        <v>506</v>
      </c>
      <c r="F525" s="673" t="s">
        <v>508</v>
      </c>
      <c r="G525" s="118">
        <f>H525+I525</f>
        <v>0</v>
      </c>
      <c r="H525" s="777">
        <f>SUM(H527:H537)</f>
        <v>0</v>
      </c>
      <c r="I525" s="118">
        <f>SUM(I527:I538)</f>
        <v>0</v>
      </c>
      <c r="K525" s="732"/>
      <c r="M525" s="759"/>
    </row>
    <row r="526" spans="1:13" ht="24.75" hidden="1" customHeight="1" outlineLevel="1" thickBot="1">
      <c r="A526" s="235"/>
      <c r="B526" s="248"/>
      <c r="C526" s="664"/>
      <c r="D526" s="665"/>
      <c r="E526" s="230" t="s">
        <v>12</v>
      </c>
      <c r="F526" s="251"/>
      <c r="G526" s="93"/>
      <c r="H526" s="93"/>
      <c r="I526" s="93"/>
    </row>
    <row r="527" spans="1:13" ht="16.5" hidden="1" outlineLevel="1" thickBot="1">
      <c r="A527" s="235"/>
      <c r="B527" s="248"/>
      <c r="C527" s="664"/>
      <c r="D527" s="665"/>
      <c r="E527" s="230">
        <v>4111</v>
      </c>
      <c r="F527" s="251"/>
      <c r="G527" s="125">
        <f t="shared" ref="G527:G539" si="6">H527+I527</f>
        <v>0</v>
      </c>
      <c r="H527" s="124"/>
      <c r="I527" s="93"/>
    </row>
    <row r="528" spans="1:13" ht="16.5" hidden="1" outlineLevel="1" thickBot="1">
      <c r="A528" s="235"/>
      <c r="B528" s="248"/>
      <c r="C528" s="664"/>
      <c r="D528" s="665"/>
      <c r="E528" s="230">
        <v>4131</v>
      </c>
      <c r="F528" s="251"/>
      <c r="G528" s="123">
        <f t="shared" si="6"/>
        <v>0</v>
      </c>
      <c r="H528" s="123"/>
      <c r="I528" s="93"/>
    </row>
    <row r="529" spans="1:11" ht="16.5" hidden="1" outlineLevel="1" thickBot="1">
      <c r="A529" s="235"/>
      <c r="B529" s="248"/>
      <c r="C529" s="664"/>
      <c r="D529" s="665"/>
      <c r="E529" s="230">
        <v>4269</v>
      </c>
      <c r="F529" s="251"/>
      <c r="G529" s="123">
        <f t="shared" si="6"/>
        <v>0</v>
      </c>
      <c r="H529" s="123"/>
      <c r="I529" s="93"/>
    </row>
    <row r="530" spans="1:11" ht="16.5" hidden="1" outlineLevel="1" thickBot="1">
      <c r="A530" s="235"/>
      <c r="B530" s="248"/>
      <c r="C530" s="664"/>
      <c r="D530" s="665"/>
      <c r="E530" s="230">
        <v>4266</v>
      </c>
      <c r="F530" s="251"/>
      <c r="G530" s="124">
        <f t="shared" si="6"/>
        <v>0</v>
      </c>
      <c r="H530" s="123"/>
      <c r="I530" s="93"/>
    </row>
    <row r="531" spans="1:11" ht="16.5" hidden="1" outlineLevel="1" thickBot="1">
      <c r="A531" s="235"/>
      <c r="B531" s="248"/>
      <c r="C531" s="664"/>
      <c r="D531" s="665"/>
      <c r="E531" s="230">
        <v>4212</v>
      </c>
      <c r="F531" s="251"/>
      <c r="G531" s="123">
        <f t="shared" si="6"/>
        <v>0</v>
      </c>
      <c r="H531" s="123"/>
      <c r="I531" s="93"/>
    </row>
    <row r="532" spans="1:11" ht="16.5" hidden="1" outlineLevel="1" thickBot="1">
      <c r="A532" s="235"/>
      <c r="B532" s="248"/>
      <c r="C532" s="664"/>
      <c r="D532" s="665"/>
      <c r="E532" s="230">
        <v>4267</v>
      </c>
      <c r="F532" s="251"/>
      <c r="G532" s="123">
        <f t="shared" si="6"/>
        <v>0</v>
      </c>
      <c r="H532" s="123"/>
      <c r="I532" s="93"/>
    </row>
    <row r="533" spans="1:11" ht="14.25" hidden="1" customHeight="1" outlineLevel="1" thickBot="1">
      <c r="A533" s="235"/>
      <c r="B533" s="248"/>
      <c r="C533" s="664"/>
      <c r="D533" s="665"/>
      <c r="E533" s="230">
        <v>4241</v>
      </c>
      <c r="F533" s="251"/>
      <c r="G533" s="123">
        <f t="shared" si="6"/>
        <v>0</v>
      </c>
      <c r="H533" s="123"/>
      <c r="I533" s="93"/>
    </row>
    <row r="534" spans="1:11" ht="0.75" hidden="1" customHeight="1" outlineLevel="1" thickBot="1">
      <c r="A534" s="235"/>
      <c r="B534" s="248"/>
      <c r="C534" s="664"/>
      <c r="D534" s="665"/>
      <c r="E534" s="230" t="s">
        <v>13</v>
      </c>
      <c r="F534" s="251"/>
      <c r="G534" s="123">
        <f t="shared" si="6"/>
        <v>0</v>
      </c>
      <c r="H534" s="93"/>
      <c r="I534" s="93"/>
    </row>
    <row r="535" spans="1:11" ht="0.75" hidden="1" customHeight="1" outlineLevel="1" thickBot="1">
      <c r="A535" s="235"/>
      <c r="B535" s="248"/>
      <c r="C535" s="664"/>
      <c r="D535" s="665"/>
      <c r="E535" s="230"/>
      <c r="F535" s="251"/>
      <c r="G535" s="123">
        <f t="shared" si="6"/>
        <v>0</v>
      </c>
      <c r="H535" s="93"/>
      <c r="I535" s="93"/>
    </row>
    <row r="536" spans="1:11" ht="0.75" hidden="1" customHeight="1" outlineLevel="1" thickBot="1">
      <c r="A536" s="235"/>
      <c r="B536" s="248"/>
      <c r="C536" s="664"/>
      <c r="D536" s="665"/>
      <c r="E536" s="230"/>
      <c r="F536" s="251"/>
      <c r="G536" s="123"/>
      <c r="H536" s="93"/>
      <c r="I536" s="93"/>
    </row>
    <row r="537" spans="1:11" ht="17.25" hidden="1" customHeight="1" outlineLevel="1" thickBot="1">
      <c r="A537" s="235"/>
      <c r="B537" s="248"/>
      <c r="C537" s="664"/>
      <c r="D537" s="665"/>
      <c r="E537" s="230">
        <v>4511</v>
      </c>
      <c r="F537" s="251"/>
      <c r="G537" s="123">
        <f t="shared" si="6"/>
        <v>0</v>
      </c>
      <c r="H537" s="778"/>
      <c r="I537" s="93"/>
      <c r="J537" s="741"/>
      <c r="K537" s="739"/>
    </row>
    <row r="538" spans="1:11" ht="17.25" hidden="1" customHeight="1" outlineLevel="1" thickBot="1">
      <c r="A538" s="235"/>
      <c r="B538" s="248"/>
      <c r="C538" s="664"/>
      <c r="D538" s="665"/>
      <c r="E538" s="230">
        <v>5113</v>
      </c>
      <c r="F538" s="251"/>
      <c r="G538" s="123">
        <f t="shared" si="6"/>
        <v>0</v>
      </c>
      <c r="H538" s="93"/>
      <c r="I538" s="725">
        <v>0</v>
      </c>
    </row>
    <row r="539" spans="1:11" ht="16.5" collapsed="1" thickBot="1">
      <c r="A539" s="235">
        <v>2820</v>
      </c>
      <c r="B539" s="268" t="s">
        <v>79</v>
      </c>
      <c r="C539" s="659">
        <v>2</v>
      </c>
      <c r="D539" s="660">
        <v>0</v>
      </c>
      <c r="E539" s="238" t="s">
        <v>509</v>
      </c>
      <c r="F539" s="239" t="s">
        <v>510</v>
      </c>
      <c r="G539" s="91">
        <f t="shared" si="6"/>
        <v>0</v>
      </c>
      <c r="H539" s="91">
        <v>0</v>
      </c>
      <c r="I539" s="91">
        <f>I541+I547+I552+I561+I570+I580+I584</f>
        <v>0</v>
      </c>
    </row>
    <row r="540" spans="1:11" s="680" customFormat="1" ht="10.5" customHeight="1" thickBot="1">
      <c r="A540" s="235"/>
      <c r="B540" s="224"/>
      <c r="C540" s="659"/>
      <c r="D540" s="660"/>
      <c r="E540" s="230" t="s">
        <v>808</v>
      </c>
      <c r="F540" s="239"/>
      <c r="G540" s="91"/>
      <c r="H540" s="91"/>
      <c r="I540" s="91"/>
    </row>
    <row r="541" spans="1:11" ht="16.5" thickBot="1">
      <c r="A541" s="242">
        <v>2821</v>
      </c>
      <c r="B541" s="672" t="s">
        <v>79</v>
      </c>
      <c r="C541" s="661">
        <v>2</v>
      </c>
      <c r="D541" s="662">
        <v>1</v>
      </c>
      <c r="E541" s="663" t="s">
        <v>80</v>
      </c>
      <c r="F541" s="681"/>
      <c r="G541" s="117">
        <f>H541+I541</f>
        <v>0</v>
      </c>
      <c r="H541" s="117">
        <f>SUM(H543:H551)</f>
        <v>0</v>
      </c>
      <c r="I541" s="118">
        <f>SUM(I543:I546)</f>
        <v>0</v>
      </c>
    </row>
    <row r="542" spans="1:11" ht="24.75" customHeight="1" thickBot="1">
      <c r="A542" s="235"/>
      <c r="B542" s="248"/>
      <c r="C542" s="664"/>
      <c r="D542" s="665"/>
      <c r="E542" s="230" t="s">
        <v>12</v>
      </c>
      <c r="F542" s="251"/>
      <c r="G542" s="91"/>
      <c r="H542" s="91"/>
      <c r="I542" s="91"/>
    </row>
    <row r="543" spans="1:11" ht="16.5" thickBot="1">
      <c r="A543" s="235"/>
      <c r="B543" s="248"/>
      <c r="C543" s="664"/>
      <c r="D543" s="665"/>
      <c r="E543" s="230">
        <v>4111</v>
      </c>
      <c r="F543" s="251"/>
      <c r="G543" s="91">
        <f>H543+I543</f>
        <v>0</v>
      </c>
      <c r="H543" s="91"/>
      <c r="I543" s="91"/>
    </row>
    <row r="544" spans="1:11" ht="16.5" thickBot="1">
      <c r="A544" s="235"/>
      <c r="B544" s="248"/>
      <c r="C544" s="664"/>
      <c r="D544" s="665"/>
      <c r="E544" s="230">
        <v>4131</v>
      </c>
      <c r="F544" s="251"/>
      <c r="G544" s="91">
        <f>H544+I544</f>
        <v>0</v>
      </c>
      <c r="H544" s="91"/>
      <c r="I544" s="91"/>
    </row>
    <row r="545" spans="1:9" ht="16.5" thickBot="1">
      <c r="A545" s="235"/>
      <c r="B545" s="248"/>
      <c r="C545" s="664"/>
      <c r="D545" s="665"/>
      <c r="E545" s="230">
        <v>4261</v>
      </c>
      <c r="F545" s="251"/>
      <c r="G545" s="91">
        <f>H545+I545</f>
        <v>0</v>
      </c>
      <c r="H545" s="91"/>
      <c r="I545" s="91"/>
    </row>
    <row r="546" spans="1:9" ht="0.75" customHeight="1" thickBot="1">
      <c r="A546" s="235"/>
      <c r="B546" s="248"/>
      <c r="C546" s="664"/>
      <c r="D546" s="665"/>
      <c r="E546" s="230" t="s">
        <v>13</v>
      </c>
      <c r="F546" s="251"/>
      <c r="G546" s="91">
        <f t="shared" ref="G546:G551" si="7">H546+I546</f>
        <v>0</v>
      </c>
      <c r="H546" s="93"/>
      <c r="I546" s="93"/>
    </row>
    <row r="547" spans="1:9" ht="16.5" hidden="1" outlineLevel="1" thickBot="1">
      <c r="A547" s="235">
        <v>2822</v>
      </c>
      <c r="B547" s="270" t="s">
        <v>79</v>
      </c>
      <c r="C547" s="664">
        <v>2</v>
      </c>
      <c r="D547" s="665">
        <v>2</v>
      </c>
      <c r="E547" s="230" t="s">
        <v>81</v>
      </c>
      <c r="F547" s="239"/>
      <c r="G547" s="91">
        <f t="shared" si="7"/>
        <v>0</v>
      </c>
      <c r="H547" s="93">
        <f>H549+H550</f>
        <v>0</v>
      </c>
      <c r="I547" s="93">
        <f>I549+I550</f>
        <v>0</v>
      </c>
    </row>
    <row r="548" spans="1:9" ht="36.75" hidden="1" outlineLevel="1" thickBot="1">
      <c r="A548" s="235"/>
      <c r="B548" s="248"/>
      <c r="C548" s="664"/>
      <c r="D548" s="665"/>
      <c r="E548" s="230" t="s">
        <v>12</v>
      </c>
      <c r="F548" s="251"/>
      <c r="G548" s="91">
        <f t="shared" si="7"/>
        <v>0</v>
      </c>
      <c r="H548" s="93"/>
      <c r="I548" s="93"/>
    </row>
    <row r="549" spans="1:9" ht="16.5" hidden="1" outlineLevel="1" thickBot="1">
      <c r="A549" s="235"/>
      <c r="B549" s="248"/>
      <c r="C549" s="664"/>
      <c r="D549" s="665"/>
      <c r="E549" s="230" t="s">
        <v>13</v>
      </c>
      <c r="F549" s="251"/>
      <c r="G549" s="91">
        <f t="shared" si="7"/>
        <v>0</v>
      </c>
      <c r="H549" s="93"/>
      <c r="I549" s="93"/>
    </row>
    <row r="550" spans="1:9" ht="16.5" hidden="1" outlineLevel="1" thickBot="1">
      <c r="A550" s="235"/>
      <c r="B550" s="248"/>
      <c r="C550" s="664"/>
      <c r="D550" s="665"/>
      <c r="E550" s="230" t="s">
        <v>13</v>
      </c>
      <c r="F550" s="251"/>
      <c r="G550" s="91">
        <f t="shared" si="7"/>
        <v>0</v>
      </c>
      <c r="H550" s="93"/>
      <c r="I550" s="93"/>
    </row>
    <row r="551" spans="1:9" ht="16.5" outlineLevel="1" thickBot="1">
      <c r="A551" s="235"/>
      <c r="B551" s="248"/>
      <c r="C551" s="664"/>
      <c r="D551" s="665"/>
      <c r="E551" s="230">
        <v>4511</v>
      </c>
      <c r="F551" s="251"/>
      <c r="G551" s="91">
        <f t="shared" si="7"/>
        <v>0</v>
      </c>
      <c r="H551" s="725"/>
      <c r="I551" s="93"/>
    </row>
    <row r="552" spans="1:9" ht="16.5" thickBot="1">
      <c r="A552" s="242">
        <v>2823</v>
      </c>
      <c r="B552" s="672" t="s">
        <v>79</v>
      </c>
      <c r="C552" s="661">
        <v>2</v>
      </c>
      <c r="D552" s="662">
        <v>3</v>
      </c>
      <c r="E552" s="663" t="s">
        <v>116</v>
      </c>
      <c r="F552" s="673" t="s">
        <v>511</v>
      </c>
      <c r="G552" s="117">
        <f>H552+I552</f>
        <v>100</v>
      </c>
      <c r="H552" s="117">
        <f>SUM(H554:H565)</f>
        <v>100</v>
      </c>
      <c r="I552" s="117">
        <f>SUM(I554:I560)</f>
        <v>0</v>
      </c>
    </row>
    <row r="553" spans="1:9" ht="27" customHeight="1" thickBot="1">
      <c r="A553" s="235"/>
      <c r="B553" s="248"/>
      <c r="C553" s="664"/>
      <c r="D553" s="665"/>
      <c r="E553" s="230" t="s">
        <v>12</v>
      </c>
      <c r="F553" s="251"/>
      <c r="G553" s="91"/>
      <c r="H553" s="91"/>
      <c r="I553" s="91"/>
    </row>
    <row r="554" spans="1:9" ht="16.5" thickBot="1">
      <c r="A554" s="235"/>
      <c r="B554" s="248"/>
      <c r="C554" s="664"/>
      <c r="D554" s="665"/>
      <c r="E554" s="230">
        <v>4111</v>
      </c>
      <c r="F554" s="251"/>
      <c r="G554" s="91">
        <f t="shared" ref="G554:G566" si="8">H554+I554</f>
        <v>0</v>
      </c>
      <c r="H554" s="91"/>
      <c r="I554" s="91"/>
    </row>
    <row r="555" spans="1:9" ht="16.5" thickBot="1">
      <c r="A555" s="235"/>
      <c r="B555" s="248"/>
      <c r="C555" s="664"/>
      <c r="D555" s="665"/>
      <c r="E555" s="230">
        <v>4131</v>
      </c>
      <c r="F555" s="251"/>
      <c r="G555" s="91">
        <f t="shared" si="8"/>
        <v>0</v>
      </c>
      <c r="H555" s="91"/>
      <c r="I555" s="91"/>
    </row>
    <row r="556" spans="1:9" ht="16.5" thickBot="1">
      <c r="A556" s="235"/>
      <c r="B556" s="248"/>
      <c r="C556" s="664"/>
      <c r="D556" s="665"/>
      <c r="E556" s="230">
        <v>4261</v>
      </c>
      <c r="F556" s="251"/>
      <c r="G556" s="91">
        <f t="shared" si="8"/>
        <v>0</v>
      </c>
      <c r="H556" s="91"/>
      <c r="I556" s="91"/>
    </row>
    <row r="557" spans="1:9" ht="16.5" thickBot="1">
      <c r="A557" s="235"/>
      <c r="B557" s="248"/>
      <c r="C557" s="664"/>
      <c r="D557" s="665"/>
      <c r="E557" s="230">
        <v>4214</v>
      </c>
      <c r="F557" s="251"/>
      <c r="G557" s="91">
        <f t="shared" si="8"/>
        <v>0</v>
      </c>
      <c r="H557" s="91"/>
      <c r="I557" s="91"/>
    </row>
    <row r="558" spans="1:9" ht="16.5" thickBot="1">
      <c r="A558" s="235"/>
      <c r="B558" s="248"/>
      <c r="C558" s="664"/>
      <c r="D558" s="665"/>
      <c r="E558" s="230">
        <v>4269</v>
      </c>
      <c r="F558" s="251"/>
      <c r="G558" s="91">
        <f t="shared" si="8"/>
        <v>100</v>
      </c>
      <c r="H558" s="91">
        <v>100</v>
      </c>
      <c r="I558" s="91"/>
    </row>
    <row r="559" spans="1:9" ht="16.5" thickBot="1">
      <c r="A559" s="235"/>
      <c r="B559" s="248"/>
      <c r="C559" s="664"/>
      <c r="D559" s="665"/>
      <c r="E559" s="230">
        <v>4251</v>
      </c>
      <c r="F559" s="251"/>
      <c r="G559" s="91">
        <f t="shared" si="8"/>
        <v>0</v>
      </c>
      <c r="H559" s="91">
        <v>0</v>
      </c>
      <c r="I559" s="91"/>
    </row>
    <row r="560" spans="1:9" ht="16.5" thickBot="1">
      <c r="A560" s="235"/>
      <c r="B560" s="248"/>
      <c r="C560" s="664"/>
      <c r="D560" s="665"/>
      <c r="E560" s="230">
        <v>4212</v>
      </c>
      <c r="F560" s="251"/>
      <c r="G560" s="91">
        <f t="shared" si="8"/>
        <v>0</v>
      </c>
      <c r="H560" s="91"/>
      <c r="I560" s="91"/>
    </row>
    <row r="561" spans="1:12" ht="16.5" hidden="1" outlineLevel="1" thickBot="1">
      <c r="A561" s="235">
        <v>2824</v>
      </c>
      <c r="B561" s="270" t="s">
        <v>79</v>
      </c>
      <c r="C561" s="664">
        <v>2</v>
      </c>
      <c r="D561" s="665">
        <v>4</v>
      </c>
      <c r="E561" s="230" t="s">
        <v>82</v>
      </c>
      <c r="F561" s="257"/>
      <c r="G561" s="91">
        <f t="shared" si="8"/>
        <v>0</v>
      </c>
      <c r="H561" s="93">
        <f>H563+H564</f>
        <v>0</v>
      </c>
      <c r="I561" s="93">
        <f>I563+I564</f>
        <v>0</v>
      </c>
    </row>
    <row r="562" spans="1:12" ht="36.75" hidden="1" outlineLevel="1" thickBot="1">
      <c r="A562" s="235"/>
      <c r="B562" s="248"/>
      <c r="C562" s="664"/>
      <c r="D562" s="665"/>
      <c r="E562" s="230" t="s">
        <v>12</v>
      </c>
      <c r="F562" s="251"/>
      <c r="G562" s="91">
        <f t="shared" si="8"/>
        <v>0</v>
      </c>
      <c r="H562" s="91"/>
      <c r="I562" s="91"/>
    </row>
    <row r="563" spans="1:12" ht="16.5" hidden="1" outlineLevel="1" thickBot="1">
      <c r="A563" s="235"/>
      <c r="B563" s="248"/>
      <c r="C563" s="664"/>
      <c r="D563" s="665"/>
      <c r="E563" s="230" t="s">
        <v>13</v>
      </c>
      <c r="F563" s="251"/>
      <c r="G563" s="91">
        <f t="shared" si="8"/>
        <v>0</v>
      </c>
      <c r="H563" s="91"/>
      <c r="I563" s="91"/>
    </row>
    <row r="564" spans="1:12" ht="16.5" hidden="1" outlineLevel="1" thickBot="1">
      <c r="A564" s="235"/>
      <c r="B564" s="248"/>
      <c r="C564" s="664"/>
      <c r="D564" s="665"/>
      <c r="E564" s="230" t="s">
        <v>13</v>
      </c>
      <c r="F564" s="251"/>
      <c r="G564" s="91">
        <f t="shared" si="8"/>
        <v>0</v>
      </c>
      <c r="H564" s="91"/>
      <c r="I564" s="91"/>
    </row>
    <row r="565" spans="1:12" ht="16.5" outlineLevel="1" thickBot="1">
      <c r="A565" s="235"/>
      <c r="B565" s="248"/>
      <c r="C565" s="664"/>
      <c r="D565" s="665"/>
      <c r="E565" s="230">
        <v>4511</v>
      </c>
      <c r="F565" s="251"/>
      <c r="G565" s="91">
        <f t="shared" si="8"/>
        <v>0</v>
      </c>
      <c r="H565" s="724"/>
      <c r="I565" s="91"/>
    </row>
    <row r="566" spans="1:12" ht="16.5" outlineLevel="1" thickBot="1">
      <c r="A566" s="235">
        <v>2824</v>
      </c>
      <c r="B566" s="248" t="s">
        <v>79</v>
      </c>
      <c r="C566" s="664">
        <v>2</v>
      </c>
      <c r="D566" s="665">
        <v>4</v>
      </c>
      <c r="E566" s="230" t="s">
        <v>82</v>
      </c>
      <c r="F566" s="251"/>
      <c r="G566" s="91">
        <f t="shared" si="8"/>
        <v>0</v>
      </c>
      <c r="H566" s="91">
        <f>SUM(H568:H569)</f>
        <v>0</v>
      </c>
      <c r="I566" s="91"/>
    </row>
    <row r="567" spans="1:12" ht="25.5" customHeight="1" outlineLevel="1" thickBot="1">
      <c r="A567" s="235"/>
      <c r="B567" s="248"/>
      <c r="C567" s="664"/>
      <c r="D567" s="665"/>
      <c r="E567" s="230" t="s">
        <v>12</v>
      </c>
      <c r="F567" s="251"/>
      <c r="G567" s="91"/>
      <c r="H567" s="91"/>
      <c r="I567" s="91"/>
    </row>
    <row r="568" spans="1:12" ht="16.5" outlineLevel="1" thickBot="1">
      <c r="A568" s="235"/>
      <c r="B568" s="248"/>
      <c r="C568" s="664"/>
      <c r="D568" s="665"/>
      <c r="E568" s="230">
        <v>4239</v>
      </c>
      <c r="F568" s="251"/>
      <c r="G568" s="91">
        <f>H568+I568</f>
        <v>0</v>
      </c>
      <c r="H568" s="91"/>
      <c r="I568" s="91"/>
      <c r="L568" s="760"/>
    </row>
    <row r="569" spans="1:12" ht="16.5" outlineLevel="1" thickBot="1">
      <c r="A569" s="235"/>
      <c r="B569" s="248"/>
      <c r="C569" s="664"/>
      <c r="D569" s="665"/>
      <c r="E569" s="230">
        <v>4269</v>
      </c>
      <c r="F569" s="251"/>
      <c r="G569" s="91">
        <f>H569+I569</f>
        <v>0</v>
      </c>
      <c r="H569" s="723"/>
      <c r="I569" s="91"/>
      <c r="J569" s="739"/>
      <c r="K569" s="742"/>
      <c r="L569" s="734"/>
    </row>
    <row r="570" spans="1:12" ht="16.5" thickBot="1">
      <c r="A570" s="235">
        <v>2825</v>
      </c>
      <c r="B570" s="270" t="s">
        <v>79</v>
      </c>
      <c r="C570" s="664">
        <v>2</v>
      </c>
      <c r="D570" s="665">
        <v>5</v>
      </c>
      <c r="E570" s="230" t="s">
        <v>83</v>
      </c>
      <c r="F570" s="257"/>
      <c r="G570" s="91">
        <f>H570+I570</f>
        <v>0</v>
      </c>
      <c r="H570" s="91">
        <f>SUM(H572:H579)</f>
        <v>0</v>
      </c>
      <c r="I570" s="91">
        <f>SUM(I572:I579)</f>
        <v>0</v>
      </c>
    </row>
    <row r="571" spans="1:12" ht="25.5" customHeight="1" thickBot="1">
      <c r="A571" s="235"/>
      <c r="B571" s="248"/>
      <c r="C571" s="664"/>
      <c r="D571" s="665"/>
      <c r="E571" s="230" t="s">
        <v>12</v>
      </c>
      <c r="F571" s="251"/>
      <c r="G571" s="91"/>
      <c r="H571" s="91"/>
      <c r="I571" s="91"/>
    </row>
    <row r="572" spans="1:12" ht="16.5" thickBot="1">
      <c r="A572" s="235"/>
      <c r="B572" s="248"/>
      <c r="C572" s="664"/>
      <c r="D572" s="665"/>
      <c r="E572" s="230">
        <v>4111</v>
      </c>
      <c r="F572" s="251"/>
      <c r="G572" s="91">
        <f t="shared" ref="G572:G580" si="9">H572+I572</f>
        <v>0</v>
      </c>
      <c r="H572" s="91"/>
      <c r="I572" s="91"/>
    </row>
    <row r="573" spans="1:12" ht="16.5" thickBot="1">
      <c r="A573" s="235"/>
      <c r="B573" s="248"/>
      <c r="C573" s="664"/>
      <c r="D573" s="665"/>
      <c r="E573" s="230">
        <v>4131</v>
      </c>
      <c r="F573" s="251"/>
      <c r="G573" s="91">
        <f t="shared" si="9"/>
        <v>0</v>
      </c>
      <c r="H573" s="91">
        <v>0</v>
      </c>
      <c r="I573" s="91"/>
    </row>
    <row r="574" spans="1:12" ht="16.5" thickBot="1">
      <c r="A574" s="235"/>
      <c r="B574" s="248"/>
      <c r="C574" s="664"/>
      <c r="D574" s="665"/>
      <c r="E574" s="230">
        <v>4261</v>
      </c>
      <c r="F574" s="251"/>
      <c r="G574" s="91">
        <f t="shared" si="9"/>
        <v>0</v>
      </c>
      <c r="H574" s="91"/>
      <c r="I574" s="91"/>
    </row>
    <row r="575" spans="1:12" ht="16.5" thickBot="1">
      <c r="A575" s="235"/>
      <c r="B575" s="248"/>
      <c r="C575" s="664"/>
      <c r="D575" s="665"/>
      <c r="E575" s="230">
        <v>4269</v>
      </c>
      <c r="F575" s="251"/>
      <c r="G575" s="91">
        <f t="shared" si="9"/>
        <v>0</v>
      </c>
      <c r="H575" s="91"/>
      <c r="I575" s="91"/>
    </row>
    <row r="576" spans="1:12" ht="16.5" thickBot="1">
      <c r="A576" s="235"/>
      <c r="B576" s="248"/>
      <c r="C576" s="664"/>
      <c r="D576" s="665"/>
      <c r="E576" s="230">
        <v>4214</v>
      </c>
      <c r="F576" s="251"/>
      <c r="G576" s="91">
        <f t="shared" si="9"/>
        <v>0</v>
      </c>
      <c r="H576" s="91"/>
      <c r="I576" s="91"/>
    </row>
    <row r="577" spans="1:9" ht="16.5" thickBot="1">
      <c r="A577" s="235"/>
      <c r="B577" s="248"/>
      <c r="C577" s="664"/>
      <c r="D577" s="665"/>
      <c r="E577" s="230">
        <v>4212</v>
      </c>
      <c r="F577" s="251"/>
      <c r="G577" s="91">
        <f t="shared" si="9"/>
        <v>0</v>
      </c>
      <c r="H577" s="91"/>
      <c r="I577" s="91"/>
    </row>
    <row r="578" spans="1:9" ht="16.5" thickBot="1">
      <c r="A578" s="235"/>
      <c r="B578" s="248"/>
      <c r="C578" s="664"/>
      <c r="D578" s="665"/>
      <c r="E578" s="230">
        <v>4231</v>
      </c>
      <c r="F578" s="251"/>
      <c r="G578" s="91">
        <f t="shared" si="9"/>
        <v>0</v>
      </c>
      <c r="H578" s="91"/>
      <c r="I578" s="91"/>
    </row>
    <row r="579" spans="1:9" ht="16.5" hidden="1" thickBot="1">
      <c r="A579" s="235"/>
      <c r="B579" s="248"/>
      <c r="C579" s="664"/>
      <c r="D579" s="665"/>
      <c r="E579" s="230" t="s">
        <v>13</v>
      </c>
      <c r="F579" s="251"/>
      <c r="G579" s="91">
        <f t="shared" si="9"/>
        <v>0</v>
      </c>
      <c r="H579" s="91"/>
      <c r="I579" s="91"/>
    </row>
    <row r="580" spans="1:9" ht="16.5" outlineLevel="1" thickBot="1">
      <c r="A580" s="235">
        <v>2826</v>
      </c>
      <c r="B580" s="270" t="s">
        <v>79</v>
      </c>
      <c r="C580" s="664">
        <v>2</v>
      </c>
      <c r="D580" s="665">
        <v>6</v>
      </c>
      <c r="E580" s="230" t="s">
        <v>84</v>
      </c>
      <c r="F580" s="257"/>
      <c r="G580" s="91">
        <f t="shared" si="9"/>
        <v>0</v>
      </c>
      <c r="H580" s="91">
        <f>H582+H583</f>
        <v>0</v>
      </c>
      <c r="I580" s="91">
        <f>I582+I583</f>
        <v>0</v>
      </c>
    </row>
    <row r="581" spans="1:9" ht="36.75" outlineLevel="1" thickBot="1">
      <c r="A581" s="235"/>
      <c r="B581" s="248"/>
      <c r="C581" s="664"/>
      <c r="D581" s="665"/>
      <c r="E581" s="230" t="s">
        <v>12</v>
      </c>
      <c r="F581" s="251"/>
      <c r="G581" s="91"/>
      <c r="H581" s="91"/>
      <c r="I581" s="91"/>
    </row>
    <row r="582" spans="1:9" ht="16.5" outlineLevel="1" thickBot="1">
      <c r="A582" s="235"/>
      <c r="B582" s="248"/>
      <c r="C582" s="664"/>
      <c r="D582" s="665"/>
      <c r="E582" s="230" t="s">
        <v>13</v>
      </c>
      <c r="F582" s="251"/>
      <c r="G582" s="91">
        <f>H582+I582</f>
        <v>0</v>
      </c>
      <c r="H582" s="91"/>
      <c r="I582" s="91"/>
    </row>
    <row r="583" spans="1:9" ht="16.5" outlineLevel="1" thickBot="1">
      <c r="A583" s="235"/>
      <c r="B583" s="248"/>
      <c r="C583" s="664"/>
      <c r="D583" s="665"/>
      <c r="E583" s="230" t="s">
        <v>13</v>
      </c>
      <c r="F583" s="251"/>
      <c r="G583" s="91">
        <f>H583+I583</f>
        <v>0</v>
      </c>
      <c r="H583" s="91"/>
      <c r="I583" s="91"/>
    </row>
    <row r="584" spans="1:9" ht="24.75" outlineLevel="1" thickBot="1">
      <c r="A584" s="235">
        <v>2827</v>
      </c>
      <c r="B584" s="270" t="s">
        <v>79</v>
      </c>
      <c r="C584" s="664">
        <v>2</v>
      </c>
      <c r="D584" s="665">
        <v>7</v>
      </c>
      <c r="E584" s="230" t="s">
        <v>85</v>
      </c>
      <c r="F584" s="257"/>
      <c r="G584" s="91">
        <f>H584+I584</f>
        <v>0</v>
      </c>
      <c r="H584" s="91">
        <f>H586+H587</f>
        <v>0</v>
      </c>
      <c r="I584" s="91">
        <f>I586+I587</f>
        <v>0</v>
      </c>
    </row>
    <row r="585" spans="1:9" ht="36.75" outlineLevel="1" thickBot="1">
      <c r="A585" s="235"/>
      <c r="B585" s="248"/>
      <c r="C585" s="664"/>
      <c r="D585" s="665"/>
      <c r="E585" s="230" t="s">
        <v>12</v>
      </c>
      <c r="F585" s="251"/>
      <c r="G585" s="91"/>
      <c r="H585" s="91"/>
      <c r="I585" s="91"/>
    </row>
    <row r="586" spans="1:9" ht="16.5" outlineLevel="1" thickBot="1">
      <c r="A586" s="235"/>
      <c r="B586" s="248"/>
      <c r="C586" s="664"/>
      <c r="D586" s="665"/>
      <c r="E586" s="230" t="s">
        <v>13</v>
      </c>
      <c r="F586" s="251"/>
      <c r="G586" s="91">
        <f>H586+I586</f>
        <v>0</v>
      </c>
      <c r="H586" s="91"/>
      <c r="I586" s="91"/>
    </row>
    <row r="587" spans="1:9" ht="16.5" outlineLevel="1" thickBot="1">
      <c r="A587" s="235"/>
      <c r="B587" s="248"/>
      <c r="C587" s="664"/>
      <c r="D587" s="665"/>
      <c r="E587" s="230" t="s">
        <v>13</v>
      </c>
      <c r="F587" s="251"/>
      <c r="G587" s="91">
        <f>H587+I587</f>
        <v>0</v>
      </c>
      <c r="H587" s="91"/>
      <c r="I587" s="91"/>
    </row>
    <row r="588" spans="1:9" ht="29.25" customHeight="1" outlineLevel="1" thickBot="1">
      <c r="A588" s="235">
        <v>2830</v>
      </c>
      <c r="B588" s="268" t="s">
        <v>79</v>
      </c>
      <c r="C588" s="659">
        <v>3</v>
      </c>
      <c r="D588" s="660">
        <v>0</v>
      </c>
      <c r="E588" s="238" t="s">
        <v>512</v>
      </c>
      <c r="F588" s="267" t="s">
        <v>513</v>
      </c>
      <c r="G588" s="91">
        <f>H588+I588</f>
        <v>0</v>
      </c>
      <c r="H588" s="91">
        <f>H590+H594+H598</f>
        <v>0</v>
      </c>
      <c r="I588" s="91">
        <f>I590+I594+I598</f>
        <v>0</v>
      </c>
    </row>
    <row r="589" spans="1:9" s="680" customFormat="1" ht="10.5" customHeight="1" outlineLevel="1" thickBot="1">
      <c r="A589" s="235"/>
      <c r="B589" s="224"/>
      <c r="C589" s="659"/>
      <c r="D589" s="660"/>
      <c r="E589" s="230" t="s">
        <v>808</v>
      </c>
      <c r="F589" s="239"/>
      <c r="G589" s="91"/>
      <c r="H589" s="91"/>
      <c r="I589" s="91"/>
    </row>
    <row r="590" spans="1:9" ht="16.5" outlineLevel="1" thickBot="1">
      <c r="A590" s="235">
        <v>2831</v>
      </c>
      <c r="B590" s="270" t="s">
        <v>79</v>
      </c>
      <c r="C590" s="664">
        <v>3</v>
      </c>
      <c r="D590" s="665">
        <v>1</v>
      </c>
      <c r="E590" s="230" t="s">
        <v>117</v>
      </c>
      <c r="F590" s="267"/>
      <c r="G590" s="91">
        <f>H590+I590</f>
        <v>0</v>
      </c>
      <c r="H590" s="91">
        <f>H592+H593</f>
        <v>0</v>
      </c>
      <c r="I590" s="91">
        <f>I592+I593</f>
        <v>0</v>
      </c>
    </row>
    <row r="591" spans="1:9" ht="36.75" outlineLevel="1" thickBot="1">
      <c r="A591" s="235"/>
      <c r="B591" s="248"/>
      <c r="C591" s="664"/>
      <c r="D591" s="665"/>
      <c r="E591" s="230" t="s">
        <v>12</v>
      </c>
      <c r="F591" s="251"/>
      <c r="G591" s="91"/>
      <c r="H591" s="91"/>
      <c r="I591" s="91"/>
    </row>
    <row r="592" spans="1:9" ht="16.5" outlineLevel="1" thickBot="1">
      <c r="A592" s="235"/>
      <c r="B592" s="248"/>
      <c r="C592" s="664"/>
      <c r="D592" s="665"/>
      <c r="E592" s="230" t="s">
        <v>13</v>
      </c>
      <c r="F592" s="251"/>
      <c r="G592" s="91">
        <f>H592+I592</f>
        <v>0</v>
      </c>
      <c r="H592" s="91"/>
      <c r="I592" s="91"/>
    </row>
    <row r="593" spans="1:9" ht="16.5" outlineLevel="1" thickBot="1">
      <c r="A593" s="235"/>
      <c r="B593" s="248"/>
      <c r="C593" s="664"/>
      <c r="D593" s="665"/>
      <c r="E593" s="230" t="s">
        <v>13</v>
      </c>
      <c r="F593" s="251"/>
      <c r="G593" s="91">
        <f>H593+I593</f>
        <v>0</v>
      </c>
      <c r="H593" s="91"/>
      <c r="I593" s="91"/>
    </row>
    <row r="594" spans="1:9" ht="16.5" outlineLevel="1" thickBot="1">
      <c r="A594" s="235">
        <v>2832</v>
      </c>
      <c r="B594" s="270" t="s">
        <v>79</v>
      </c>
      <c r="C594" s="664">
        <v>3</v>
      </c>
      <c r="D594" s="665">
        <v>2</v>
      </c>
      <c r="E594" s="230" t="s">
        <v>127</v>
      </c>
      <c r="F594" s="267"/>
      <c r="G594" s="91">
        <f>H594+I594</f>
        <v>0</v>
      </c>
      <c r="H594" s="91">
        <f>H596+H597</f>
        <v>0</v>
      </c>
      <c r="I594" s="91">
        <f>I596+I597</f>
        <v>0</v>
      </c>
    </row>
    <row r="595" spans="1:9" ht="36.75" outlineLevel="1" thickBot="1">
      <c r="A595" s="235"/>
      <c r="B595" s="248"/>
      <c r="C595" s="664"/>
      <c r="D595" s="665"/>
      <c r="E595" s="230" t="s">
        <v>12</v>
      </c>
      <c r="F595" s="251"/>
      <c r="G595" s="91"/>
      <c r="H595" s="91"/>
      <c r="I595" s="91"/>
    </row>
    <row r="596" spans="1:9" ht="16.5" outlineLevel="1" thickBot="1">
      <c r="A596" s="235"/>
      <c r="B596" s="248"/>
      <c r="C596" s="664"/>
      <c r="D596" s="665"/>
      <c r="E596" s="230" t="s">
        <v>13</v>
      </c>
      <c r="F596" s="251"/>
      <c r="G596" s="91">
        <f>H596+I596</f>
        <v>0</v>
      </c>
      <c r="H596" s="91"/>
      <c r="I596" s="91"/>
    </row>
    <row r="597" spans="1:9" ht="16.5" outlineLevel="1" thickBot="1">
      <c r="A597" s="235"/>
      <c r="B597" s="248"/>
      <c r="C597" s="664"/>
      <c r="D597" s="665"/>
      <c r="E597" s="230" t="s">
        <v>13</v>
      </c>
      <c r="F597" s="251"/>
      <c r="G597" s="91">
        <f>H597+I597</f>
        <v>0</v>
      </c>
      <c r="H597" s="91"/>
      <c r="I597" s="91"/>
    </row>
    <row r="598" spans="1:9" ht="16.5" outlineLevel="1" thickBot="1">
      <c r="A598" s="235">
        <v>2833</v>
      </c>
      <c r="B598" s="270" t="s">
        <v>79</v>
      </c>
      <c r="C598" s="664">
        <v>3</v>
      </c>
      <c r="D598" s="665">
        <v>3</v>
      </c>
      <c r="E598" s="230" t="s">
        <v>128</v>
      </c>
      <c r="F598" s="257" t="s">
        <v>514</v>
      </c>
      <c r="G598" s="91">
        <f>H598+I598</f>
        <v>0</v>
      </c>
      <c r="H598" s="91">
        <f>H600+H601</f>
        <v>0</v>
      </c>
      <c r="I598" s="91">
        <f>I600+I601</f>
        <v>0</v>
      </c>
    </row>
    <row r="599" spans="1:9" ht="36.75" outlineLevel="1" thickBot="1">
      <c r="A599" s="235"/>
      <c r="B599" s="248"/>
      <c r="C599" s="664"/>
      <c r="D599" s="665"/>
      <c r="E599" s="230" t="s">
        <v>12</v>
      </c>
      <c r="F599" s="251"/>
      <c r="G599" s="91"/>
      <c r="H599" s="91"/>
      <c r="I599" s="91"/>
    </row>
    <row r="600" spans="1:9" ht="16.5" outlineLevel="1" thickBot="1">
      <c r="A600" s="235"/>
      <c r="B600" s="248"/>
      <c r="C600" s="664"/>
      <c r="D600" s="665"/>
      <c r="E600" s="230" t="s">
        <v>13</v>
      </c>
      <c r="F600" s="251"/>
      <c r="G600" s="91">
        <f>H600+I600</f>
        <v>0</v>
      </c>
      <c r="H600" s="91"/>
      <c r="I600" s="91"/>
    </row>
    <row r="601" spans="1:9" ht="16.5" outlineLevel="1" thickBot="1">
      <c r="A601" s="235"/>
      <c r="B601" s="248"/>
      <c r="C601" s="664"/>
      <c r="D601" s="665"/>
      <c r="E601" s="230" t="s">
        <v>13</v>
      </c>
      <c r="F601" s="251"/>
      <c r="G601" s="91">
        <f>H601+I601</f>
        <v>0</v>
      </c>
      <c r="H601" s="91"/>
      <c r="I601" s="91"/>
    </row>
    <row r="602" spans="1:9" ht="14.25" customHeight="1" outlineLevel="1" thickBot="1">
      <c r="A602" s="235">
        <v>2840</v>
      </c>
      <c r="B602" s="268" t="s">
        <v>79</v>
      </c>
      <c r="C602" s="659">
        <v>4</v>
      </c>
      <c r="D602" s="660">
        <v>0</v>
      </c>
      <c r="E602" s="238" t="s">
        <v>129</v>
      </c>
      <c r="F602" s="267" t="s">
        <v>515</v>
      </c>
      <c r="G602" s="91">
        <f>H602+I602</f>
        <v>0</v>
      </c>
      <c r="H602" s="91">
        <f>H604+H608+H612</f>
        <v>0</v>
      </c>
      <c r="I602" s="91">
        <f>I604+I608+I612</f>
        <v>0</v>
      </c>
    </row>
    <row r="603" spans="1:9" s="680" customFormat="1" ht="10.5" customHeight="1" outlineLevel="1" thickBot="1">
      <c r="A603" s="235"/>
      <c r="B603" s="224"/>
      <c r="C603" s="659"/>
      <c r="D603" s="660"/>
      <c r="E603" s="230" t="s">
        <v>808</v>
      </c>
      <c r="F603" s="239"/>
      <c r="G603" s="91"/>
      <c r="H603" s="91"/>
      <c r="I603" s="91"/>
    </row>
    <row r="604" spans="1:9" ht="14.25" customHeight="1" outlineLevel="1" thickBot="1">
      <c r="A604" s="235">
        <v>2841</v>
      </c>
      <c r="B604" s="270" t="s">
        <v>79</v>
      </c>
      <c r="C604" s="664">
        <v>4</v>
      </c>
      <c r="D604" s="665">
        <v>1</v>
      </c>
      <c r="E604" s="230" t="s">
        <v>130</v>
      </c>
      <c r="F604" s="267"/>
      <c r="G604" s="91">
        <f>H604+I604</f>
        <v>0</v>
      </c>
      <c r="H604" s="91">
        <f>H606+H607</f>
        <v>0</v>
      </c>
      <c r="I604" s="91">
        <f>I606+I607</f>
        <v>0</v>
      </c>
    </row>
    <row r="605" spans="1:9" ht="36.75" outlineLevel="1" thickBot="1">
      <c r="A605" s="235"/>
      <c r="B605" s="248"/>
      <c r="C605" s="664"/>
      <c r="D605" s="665"/>
      <c r="E605" s="230" t="s">
        <v>12</v>
      </c>
      <c r="F605" s="251"/>
      <c r="G605" s="91"/>
      <c r="H605" s="91"/>
      <c r="I605" s="91"/>
    </row>
    <row r="606" spans="1:9" ht="16.5" outlineLevel="1" thickBot="1">
      <c r="A606" s="235"/>
      <c r="B606" s="248"/>
      <c r="C606" s="664"/>
      <c r="D606" s="665"/>
      <c r="E606" s="230" t="s">
        <v>13</v>
      </c>
      <c r="F606" s="251"/>
      <c r="G606" s="91">
        <f>H606+I606</f>
        <v>0</v>
      </c>
      <c r="H606" s="91"/>
      <c r="I606" s="91"/>
    </row>
    <row r="607" spans="1:9" ht="16.5" outlineLevel="1" thickBot="1">
      <c r="A607" s="235"/>
      <c r="B607" s="248"/>
      <c r="C607" s="664"/>
      <c r="D607" s="665"/>
      <c r="E607" s="230" t="s">
        <v>13</v>
      </c>
      <c r="F607" s="251"/>
      <c r="G607" s="91">
        <f>H607+I607</f>
        <v>0</v>
      </c>
      <c r="H607" s="91"/>
      <c r="I607" s="91"/>
    </row>
    <row r="608" spans="1:9" ht="29.25" customHeight="1" outlineLevel="1" thickBot="1">
      <c r="A608" s="235">
        <v>2842</v>
      </c>
      <c r="B608" s="270" t="s">
        <v>79</v>
      </c>
      <c r="C608" s="664">
        <v>4</v>
      </c>
      <c r="D608" s="665">
        <v>2</v>
      </c>
      <c r="E608" s="230" t="s">
        <v>131</v>
      </c>
      <c r="F608" s="267"/>
      <c r="G608" s="91">
        <f>H608+I608</f>
        <v>0</v>
      </c>
      <c r="H608" s="91">
        <f>H610+H611</f>
        <v>0</v>
      </c>
      <c r="I608" s="91">
        <f>I610+I611</f>
        <v>0</v>
      </c>
    </row>
    <row r="609" spans="1:9" ht="36.75" outlineLevel="1" thickBot="1">
      <c r="A609" s="235"/>
      <c r="B609" s="248"/>
      <c r="C609" s="664"/>
      <c r="D609" s="665"/>
      <c r="E609" s="230" t="s">
        <v>12</v>
      </c>
      <c r="F609" s="251"/>
      <c r="G609" s="91"/>
      <c r="H609" s="91"/>
      <c r="I609" s="91"/>
    </row>
    <row r="610" spans="1:9" ht="16.5" outlineLevel="1" thickBot="1">
      <c r="A610" s="235"/>
      <c r="B610" s="248"/>
      <c r="C610" s="664"/>
      <c r="D610" s="665"/>
      <c r="E610" s="230">
        <v>4819</v>
      </c>
      <c r="F610" s="251"/>
      <c r="G610" s="91">
        <f>H610+I610</f>
        <v>0</v>
      </c>
      <c r="H610" s="91">
        <v>0</v>
      </c>
      <c r="I610" s="91"/>
    </row>
    <row r="611" spans="1:9" ht="16.5" outlineLevel="1" thickBot="1">
      <c r="A611" s="235"/>
      <c r="B611" s="248"/>
      <c r="C611" s="664"/>
      <c r="D611" s="665"/>
      <c r="E611" s="230" t="s">
        <v>13</v>
      </c>
      <c r="F611" s="251"/>
      <c r="G611" s="91">
        <f>H611+I611</f>
        <v>0</v>
      </c>
      <c r="H611" s="91"/>
      <c r="I611" s="91"/>
    </row>
    <row r="612" spans="1:9" ht="16.5" outlineLevel="1" thickBot="1">
      <c r="A612" s="235">
        <v>2843</v>
      </c>
      <c r="B612" s="270" t="s">
        <v>79</v>
      </c>
      <c r="C612" s="664">
        <v>4</v>
      </c>
      <c r="D612" s="665">
        <v>3</v>
      </c>
      <c r="E612" s="230" t="s">
        <v>129</v>
      </c>
      <c r="F612" s="257" t="s">
        <v>516</v>
      </c>
      <c r="G612" s="91">
        <f>H612+I612</f>
        <v>0</v>
      </c>
      <c r="H612" s="91">
        <f>H614+H615</f>
        <v>0</v>
      </c>
      <c r="I612" s="91">
        <f>I614+I615</f>
        <v>0</v>
      </c>
    </row>
    <row r="613" spans="1:9" ht="36.75" outlineLevel="1" thickBot="1">
      <c r="A613" s="235"/>
      <c r="B613" s="248"/>
      <c r="C613" s="664"/>
      <c r="D613" s="665"/>
      <c r="E613" s="230" t="s">
        <v>12</v>
      </c>
      <c r="F613" s="251"/>
      <c r="G613" s="91"/>
      <c r="H613" s="91"/>
      <c r="I613" s="91"/>
    </row>
    <row r="614" spans="1:9" ht="16.5" outlineLevel="1" thickBot="1">
      <c r="A614" s="235"/>
      <c r="B614" s="248"/>
      <c r="C614" s="664"/>
      <c r="D614" s="665"/>
      <c r="E614" s="230" t="s">
        <v>13</v>
      </c>
      <c r="F614" s="251"/>
      <c r="G614" s="91">
        <f>H614+I614</f>
        <v>0</v>
      </c>
      <c r="H614" s="91"/>
      <c r="I614" s="91"/>
    </row>
    <row r="615" spans="1:9" ht="16.5" outlineLevel="1" thickBot="1">
      <c r="A615" s="235"/>
      <c r="B615" s="248"/>
      <c r="C615" s="664"/>
      <c r="D615" s="665"/>
      <c r="E615" s="230" t="s">
        <v>13</v>
      </c>
      <c r="F615" s="251"/>
      <c r="G615" s="91">
        <f>H615+I615</f>
        <v>0</v>
      </c>
      <c r="H615" s="91"/>
      <c r="I615" s="91"/>
    </row>
    <row r="616" spans="1:9" ht="26.25" customHeight="1" outlineLevel="1" thickBot="1">
      <c r="A616" s="235">
        <v>2850</v>
      </c>
      <c r="B616" s="268" t="s">
        <v>79</v>
      </c>
      <c r="C616" s="659">
        <v>5</v>
      </c>
      <c r="D616" s="660">
        <v>0</v>
      </c>
      <c r="E616" s="281" t="s">
        <v>517</v>
      </c>
      <c r="F616" s="267" t="s">
        <v>518</v>
      </c>
      <c r="G616" s="91">
        <f>H616+I616</f>
        <v>0</v>
      </c>
      <c r="H616" s="91">
        <f>H618</f>
        <v>0</v>
      </c>
      <c r="I616" s="91">
        <f>I618</f>
        <v>0</v>
      </c>
    </row>
    <row r="617" spans="1:9" s="680" customFormat="1" ht="10.5" customHeight="1" outlineLevel="1" thickBot="1">
      <c r="A617" s="235"/>
      <c r="B617" s="224"/>
      <c r="C617" s="659"/>
      <c r="D617" s="660"/>
      <c r="E617" s="230" t="s">
        <v>808</v>
      </c>
      <c r="F617" s="239"/>
      <c r="G617" s="91"/>
      <c r="H617" s="91"/>
      <c r="I617" s="91"/>
    </row>
    <row r="618" spans="1:9" ht="24" customHeight="1" outlineLevel="1" thickBot="1">
      <c r="A618" s="235">
        <v>2851</v>
      </c>
      <c r="B618" s="268" t="s">
        <v>79</v>
      </c>
      <c r="C618" s="659">
        <v>5</v>
      </c>
      <c r="D618" s="660">
        <v>1</v>
      </c>
      <c r="E618" s="282" t="s">
        <v>517</v>
      </c>
      <c r="F618" s="257" t="s">
        <v>519</v>
      </c>
      <c r="G618" s="91">
        <f>H618+I618</f>
        <v>0</v>
      </c>
      <c r="H618" s="91">
        <f>H620+H621</f>
        <v>0</v>
      </c>
      <c r="I618" s="91">
        <f>I620+I621</f>
        <v>0</v>
      </c>
    </row>
    <row r="619" spans="1:9" ht="36.75" outlineLevel="1" thickBot="1">
      <c r="A619" s="235"/>
      <c r="B619" s="248"/>
      <c r="C619" s="664"/>
      <c r="D619" s="665"/>
      <c r="E619" s="230" t="s">
        <v>12</v>
      </c>
      <c r="F619" s="251"/>
      <c r="G619" s="91"/>
      <c r="H619" s="91"/>
      <c r="I619" s="91"/>
    </row>
    <row r="620" spans="1:9" ht="16.5" outlineLevel="1" thickBot="1">
      <c r="A620" s="235"/>
      <c r="B620" s="248"/>
      <c r="C620" s="664"/>
      <c r="D620" s="665"/>
      <c r="E620" s="230" t="s">
        <v>13</v>
      </c>
      <c r="F620" s="251"/>
      <c r="G620" s="91">
        <f>H620+I620</f>
        <v>0</v>
      </c>
      <c r="H620" s="91"/>
      <c r="I620" s="91"/>
    </row>
    <row r="621" spans="1:9" ht="16.5" outlineLevel="1" thickBot="1">
      <c r="A621" s="235"/>
      <c r="B621" s="248"/>
      <c r="C621" s="664"/>
      <c r="D621" s="665"/>
      <c r="E621" s="230" t="s">
        <v>13</v>
      </c>
      <c r="F621" s="251"/>
      <c r="G621" s="91">
        <f>H621+I621</f>
        <v>0</v>
      </c>
      <c r="H621" s="91"/>
      <c r="I621" s="91"/>
    </row>
    <row r="622" spans="1:9" ht="27" customHeight="1" outlineLevel="1" thickBot="1">
      <c r="A622" s="235">
        <v>2860</v>
      </c>
      <c r="B622" s="268" t="s">
        <v>79</v>
      </c>
      <c r="C622" s="659">
        <v>6</v>
      </c>
      <c r="D622" s="660">
        <v>0</v>
      </c>
      <c r="E622" s="281" t="s">
        <v>520</v>
      </c>
      <c r="F622" s="267" t="s">
        <v>640</v>
      </c>
      <c r="G622" s="91">
        <f>H622+I622</f>
        <v>0</v>
      </c>
      <c r="H622" s="91">
        <f>H624</f>
        <v>0</v>
      </c>
      <c r="I622" s="91">
        <f>I624</f>
        <v>0</v>
      </c>
    </row>
    <row r="623" spans="1:9" s="680" customFormat="1" ht="10.5" customHeight="1" outlineLevel="1" thickBot="1">
      <c r="A623" s="235"/>
      <c r="B623" s="224"/>
      <c r="C623" s="659"/>
      <c r="D623" s="660"/>
      <c r="E623" s="230" t="s">
        <v>808</v>
      </c>
      <c r="F623" s="239"/>
      <c r="G623" s="91"/>
      <c r="H623" s="91"/>
      <c r="I623" s="91"/>
    </row>
    <row r="624" spans="1:9" ht="12" customHeight="1" outlineLevel="1" thickBot="1">
      <c r="A624" s="235">
        <v>2861</v>
      </c>
      <c r="B624" s="270" t="s">
        <v>79</v>
      </c>
      <c r="C624" s="664">
        <v>6</v>
      </c>
      <c r="D624" s="665">
        <v>1</v>
      </c>
      <c r="E624" s="282" t="s">
        <v>520</v>
      </c>
      <c r="F624" s="257" t="s">
        <v>641</v>
      </c>
      <c r="G624" s="91">
        <f>H624+I624</f>
        <v>0</v>
      </c>
      <c r="H624" s="91">
        <f>H626+H627</f>
        <v>0</v>
      </c>
      <c r="I624" s="91">
        <f>I626+I627</f>
        <v>0</v>
      </c>
    </row>
    <row r="625" spans="1:12" ht="36.75" outlineLevel="1" thickBot="1">
      <c r="A625" s="235"/>
      <c r="B625" s="248"/>
      <c r="C625" s="664"/>
      <c r="D625" s="665"/>
      <c r="E625" s="230" t="s">
        <v>12</v>
      </c>
      <c r="F625" s="251"/>
      <c r="G625" s="91"/>
      <c r="H625" s="91"/>
      <c r="I625" s="91"/>
    </row>
    <row r="626" spans="1:12" ht="16.5" outlineLevel="1" thickBot="1">
      <c r="A626" s="235"/>
      <c r="B626" s="248"/>
      <c r="C626" s="664"/>
      <c r="D626" s="665"/>
      <c r="E626" s="230" t="s">
        <v>13</v>
      </c>
      <c r="F626" s="251"/>
      <c r="G626" s="91">
        <f>H626+I626</f>
        <v>0</v>
      </c>
      <c r="H626" s="91"/>
      <c r="I626" s="91"/>
    </row>
    <row r="627" spans="1:12" ht="16.5" outlineLevel="1" thickBot="1">
      <c r="A627" s="235"/>
      <c r="B627" s="248"/>
      <c r="C627" s="664"/>
      <c r="D627" s="665"/>
      <c r="E627" s="230" t="s">
        <v>13</v>
      </c>
      <c r="F627" s="251"/>
      <c r="G627" s="91">
        <f>H627+I627</f>
        <v>0</v>
      </c>
      <c r="H627" s="91"/>
      <c r="I627" s="91"/>
    </row>
    <row r="628" spans="1:12" s="679" customFormat="1" ht="35.25" customHeight="1" thickBot="1">
      <c r="A628" s="666">
        <v>2900</v>
      </c>
      <c r="B628" s="670" t="s">
        <v>86</v>
      </c>
      <c r="C628" s="667">
        <v>0</v>
      </c>
      <c r="D628" s="668">
        <v>0</v>
      </c>
      <c r="E628" s="671" t="s">
        <v>875</v>
      </c>
      <c r="F628" s="669" t="s">
        <v>642</v>
      </c>
      <c r="G628" s="90">
        <f>H628+I628</f>
        <v>0</v>
      </c>
      <c r="H628" s="90">
        <f>H630+H651+H661+H671+H682+H700+H706+H712</f>
        <v>0</v>
      </c>
      <c r="I628" s="90">
        <f>I630+I651+I661+I671+I682+I700+I706+I712</f>
        <v>0</v>
      </c>
    </row>
    <row r="629" spans="1:12" ht="11.25" customHeight="1" thickBot="1">
      <c r="A629" s="229"/>
      <c r="B629" s="224"/>
      <c r="C629" s="657"/>
      <c r="D629" s="658"/>
      <c r="E629" s="230" t="s">
        <v>807</v>
      </c>
      <c r="F629" s="231"/>
      <c r="G629" s="91"/>
      <c r="H629" s="91"/>
      <c r="I629" s="91"/>
    </row>
    <row r="630" spans="1:12" ht="24.75" thickBot="1">
      <c r="A630" s="235">
        <v>2910</v>
      </c>
      <c r="B630" s="268" t="s">
        <v>86</v>
      </c>
      <c r="C630" s="659">
        <v>1</v>
      </c>
      <c r="D630" s="660">
        <v>0</v>
      </c>
      <c r="E630" s="238" t="s">
        <v>120</v>
      </c>
      <c r="F630" s="239" t="s">
        <v>643</v>
      </c>
      <c r="G630" s="91">
        <f>H630+I630</f>
        <v>0</v>
      </c>
      <c r="H630" s="91">
        <f>H632+H647</f>
        <v>0</v>
      </c>
      <c r="I630" s="91">
        <f>I632+I647</f>
        <v>0</v>
      </c>
    </row>
    <row r="631" spans="1:12" s="680" customFormat="1" ht="10.5" customHeight="1" thickBot="1">
      <c r="A631" s="235"/>
      <c r="B631" s="224"/>
      <c r="C631" s="659"/>
      <c r="D631" s="660"/>
      <c r="E631" s="230" t="s">
        <v>808</v>
      </c>
      <c r="F631" s="239"/>
      <c r="G631" s="91"/>
      <c r="H631" s="91"/>
      <c r="I631" s="91"/>
    </row>
    <row r="632" spans="1:12" ht="16.5" thickBot="1">
      <c r="A632" s="242">
        <v>2911</v>
      </c>
      <c r="B632" s="672" t="s">
        <v>86</v>
      </c>
      <c r="C632" s="661">
        <v>1</v>
      </c>
      <c r="D632" s="662">
        <v>1</v>
      </c>
      <c r="E632" s="663" t="s">
        <v>644</v>
      </c>
      <c r="F632" s="673" t="s">
        <v>645</v>
      </c>
      <c r="G632" s="117">
        <f>H632+I632</f>
        <v>0</v>
      </c>
      <c r="H632" s="117">
        <f>SUM(H634:H681)</f>
        <v>0</v>
      </c>
      <c r="I632" s="117">
        <f>SUM(I634:I646)</f>
        <v>0</v>
      </c>
      <c r="K632" s="743"/>
      <c r="L632" s="744"/>
    </row>
    <row r="633" spans="1:12" ht="28.5" customHeight="1" thickBot="1">
      <c r="A633" s="235"/>
      <c r="B633" s="248"/>
      <c r="C633" s="664"/>
      <c r="D633" s="665"/>
      <c r="E633" s="230" t="s">
        <v>12</v>
      </c>
      <c r="F633" s="251"/>
      <c r="G633" s="91"/>
      <c r="H633" s="91"/>
      <c r="I633" s="91"/>
      <c r="K633" s="745"/>
      <c r="L633" s="746"/>
    </row>
    <row r="634" spans="1:12" ht="16.5" hidden="1" thickBot="1">
      <c r="A634" s="235"/>
      <c r="B634" s="248"/>
      <c r="C634" s="664"/>
      <c r="D634" s="665"/>
      <c r="E634" s="230">
        <v>4111</v>
      </c>
      <c r="F634" s="251"/>
      <c r="G634" s="91">
        <f t="shared" ref="G634:G681" si="10">H634+I634</f>
        <v>0</v>
      </c>
      <c r="H634" s="91"/>
      <c r="I634" s="91"/>
      <c r="K634" s="744"/>
      <c r="L634" s="744"/>
    </row>
    <row r="635" spans="1:12" ht="16.5" hidden="1" thickBot="1">
      <c r="A635" s="235"/>
      <c r="B635" s="248"/>
      <c r="C635" s="664"/>
      <c r="D635" s="665"/>
      <c r="E635" s="230">
        <v>4131</v>
      </c>
      <c r="F635" s="251"/>
      <c r="G635" s="91">
        <f t="shared" si="10"/>
        <v>0</v>
      </c>
      <c r="H635" s="91"/>
      <c r="I635" s="91"/>
      <c r="K635" s="744"/>
      <c r="L635" s="744"/>
    </row>
    <row r="636" spans="1:12" ht="16.5" hidden="1" thickBot="1">
      <c r="A636" s="235"/>
      <c r="B636" s="248"/>
      <c r="C636" s="664"/>
      <c r="D636" s="665"/>
      <c r="E636" s="230">
        <v>4261</v>
      </c>
      <c r="F636" s="251"/>
      <c r="G636" s="91">
        <f t="shared" si="10"/>
        <v>0</v>
      </c>
      <c r="H636" s="91"/>
      <c r="I636" s="91"/>
      <c r="K636" s="744"/>
      <c r="L636" s="744"/>
    </row>
    <row r="637" spans="1:12" ht="14.25" hidden="1" customHeight="1" thickBot="1">
      <c r="A637" s="235"/>
      <c r="B637" s="248"/>
      <c r="C637" s="664"/>
      <c r="D637" s="665"/>
      <c r="E637" s="230">
        <v>4266</v>
      </c>
      <c r="F637" s="251"/>
      <c r="G637" s="91">
        <f t="shared" si="10"/>
        <v>0</v>
      </c>
      <c r="H637" s="91"/>
      <c r="I637" s="91"/>
      <c r="K637" s="744"/>
      <c r="L637" s="744"/>
    </row>
    <row r="638" spans="1:12" ht="14.25" hidden="1" customHeight="1" thickBot="1">
      <c r="A638" s="235"/>
      <c r="B638" s="248"/>
      <c r="C638" s="664"/>
      <c r="D638" s="665"/>
      <c r="E638" s="230">
        <v>4267</v>
      </c>
      <c r="F638" s="251"/>
      <c r="G638" s="91">
        <f t="shared" si="10"/>
        <v>0</v>
      </c>
      <c r="H638" s="91"/>
      <c r="I638" s="91"/>
      <c r="K638" s="744"/>
      <c r="L638" s="744"/>
    </row>
    <row r="639" spans="1:12" ht="15.75" hidden="1" customHeight="1" thickBot="1">
      <c r="A639" s="235"/>
      <c r="B639" s="248"/>
      <c r="C639" s="664"/>
      <c r="D639" s="665"/>
      <c r="E639" s="230">
        <v>4269</v>
      </c>
      <c r="F639" s="251"/>
      <c r="G639" s="91">
        <f t="shared" si="10"/>
        <v>0</v>
      </c>
      <c r="H639" s="91"/>
      <c r="I639" s="91"/>
      <c r="K639" s="744"/>
      <c r="L639" s="744"/>
    </row>
    <row r="640" spans="1:12" ht="16.5" hidden="1" customHeight="1" thickBot="1">
      <c r="A640" s="235"/>
      <c r="B640" s="248"/>
      <c r="C640" s="664"/>
      <c r="D640" s="665"/>
      <c r="E640" s="230">
        <v>4214</v>
      </c>
      <c r="F640" s="251"/>
      <c r="G640" s="91">
        <f t="shared" si="10"/>
        <v>0</v>
      </c>
      <c r="H640" s="91"/>
      <c r="I640" s="91"/>
      <c r="K640" s="744"/>
      <c r="L640" s="744"/>
    </row>
    <row r="641" spans="1:12" ht="15.75" hidden="1" customHeight="1" thickBot="1">
      <c r="A641" s="235"/>
      <c r="B641" s="248"/>
      <c r="C641" s="664"/>
      <c r="D641" s="665"/>
      <c r="E641" s="230">
        <v>4212</v>
      </c>
      <c r="F641" s="251"/>
      <c r="G641" s="91">
        <f t="shared" si="10"/>
        <v>0</v>
      </c>
      <c r="H641" s="91"/>
      <c r="I641" s="91"/>
      <c r="K641" s="744"/>
      <c r="L641" s="744"/>
    </row>
    <row r="642" spans="1:12" ht="15" hidden="1" customHeight="1" thickBot="1">
      <c r="A642" s="235"/>
      <c r="B642" s="248"/>
      <c r="C642" s="664"/>
      <c r="D642" s="665"/>
      <c r="E642" s="230">
        <v>4231</v>
      </c>
      <c r="F642" s="251"/>
      <c r="G642" s="91">
        <f t="shared" si="10"/>
        <v>0</v>
      </c>
      <c r="H642" s="91"/>
      <c r="I642" s="91"/>
      <c r="K642" s="744"/>
      <c r="L642" s="744"/>
    </row>
    <row r="643" spans="1:12" ht="9" hidden="1" customHeight="1" thickBot="1">
      <c r="A643" s="235"/>
      <c r="B643" s="248"/>
      <c r="C643" s="664"/>
      <c r="D643" s="665"/>
      <c r="E643" s="230">
        <v>4241</v>
      </c>
      <c r="F643" s="251"/>
      <c r="G643" s="91">
        <f t="shared" si="10"/>
        <v>0</v>
      </c>
      <c r="H643" s="91"/>
      <c r="I643" s="91"/>
      <c r="K643" s="744"/>
      <c r="L643" s="744"/>
    </row>
    <row r="644" spans="1:12" ht="1.5" customHeight="1" thickBot="1">
      <c r="A644" s="235"/>
      <c r="B644" s="248"/>
      <c r="C644" s="664"/>
      <c r="D644" s="665"/>
      <c r="E644" s="230">
        <v>5129</v>
      </c>
      <c r="F644" s="251"/>
      <c r="G644" s="91"/>
      <c r="H644" s="91"/>
      <c r="I644" s="91"/>
      <c r="K644" s="744"/>
      <c r="L644" s="744"/>
    </row>
    <row r="645" spans="1:12" ht="21.75" customHeight="1" thickBot="1">
      <c r="A645" s="235"/>
      <c r="B645" s="248"/>
      <c r="C645" s="664"/>
      <c r="D645" s="665"/>
      <c r="E645" s="230">
        <v>5122</v>
      </c>
      <c r="F645" s="251"/>
      <c r="G645" s="91">
        <f t="shared" si="10"/>
        <v>0</v>
      </c>
      <c r="H645" s="91"/>
      <c r="I645" s="723">
        <v>0</v>
      </c>
      <c r="K645" s="744"/>
      <c r="L645" s="744"/>
    </row>
    <row r="646" spans="1:12" ht="15.75" customHeight="1" thickBot="1">
      <c r="A646" s="235"/>
      <c r="B646" s="248"/>
      <c r="C646" s="664"/>
      <c r="D646" s="665"/>
      <c r="E646" s="230">
        <v>5113</v>
      </c>
      <c r="F646" s="251"/>
      <c r="G646" s="91">
        <f t="shared" si="10"/>
        <v>0</v>
      </c>
      <c r="H646" s="91"/>
      <c r="I646" s="723">
        <v>0</v>
      </c>
      <c r="K646" s="744"/>
      <c r="L646" s="744"/>
    </row>
    <row r="647" spans="1:12" ht="16.5" customHeight="1" outlineLevel="1" thickBot="1">
      <c r="A647" s="235">
        <v>2912</v>
      </c>
      <c r="B647" s="270" t="s">
        <v>86</v>
      </c>
      <c r="C647" s="664">
        <v>1</v>
      </c>
      <c r="D647" s="665">
        <v>2</v>
      </c>
      <c r="E647" s="230" t="s">
        <v>87</v>
      </c>
      <c r="F647" s="257" t="s">
        <v>646</v>
      </c>
      <c r="G647" s="91">
        <f t="shared" si="10"/>
        <v>0</v>
      </c>
      <c r="H647" s="91">
        <f>H649+H650</f>
        <v>0</v>
      </c>
      <c r="I647" s="91">
        <f>I649+I650</f>
        <v>0</v>
      </c>
      <c r="K647" s="744"/>
      <c r="L647" s="744"/>
    </row>
    <row r="648" spans="1:12" ht="12.75" customHeight="1" outlineLevel="1" thickBot="1">
      <c r="A648" s="235"/>
      <c r="B648" s="248"/>
      <c r="C648" s="664"/>
      <c r="D648" s="665"/>
      <c r="E648" s="230" t="s">
        <v>12</v>
      </c>
      <c r="F648" s="251"/>
      <c r="G648" s="91">
        <f t="shared" si="10"/>
        <v>0</v>
      </c>
      <c r="H648" s="91"/>
      <c r="I648" s="91"/>
      <c r="K648" s="744"/>
      <c r="L648" s="744"/>
    </row>
    <row r="649" spans="1:12" ht="12.75" customHeight="1" outlineLevel="1" thickBot="1">
      <c r="A649" s="235"/>
      <c r="B649" s="248"/>
      <c r="C649" s="664"/>
      <c r="D649" s="665"/>
      <c r="E649" s="230" t="s">
        <v>13</v>
      </c>
      <c r="F649" s="251"/>
      <c r="G649" s="91">
        <f t="shared" si="10"/>
        <v>0</v>
      </c>
      <c r="H649" s="91"/>
      <c r="I649" s="91"/>
      <c r="K649" s="744"/>
      <c r="L649" s="744"/>
    </row>
    <row r="650" spans="1:12" ht="17.25" customHeight="1" outlineLevel="1" thickBot="1">
      <c r="A650" s="235"/>
      <c r="B650" s="248"/>
      <c r="C650" s="664"/>
      <c r="D650" s="665"/>
      <c r="E650" s="230" t="s">
        <v>13</v>
      </c>
      <c r="F650" s="251"/>
      <c r="G650" s="91">
        <f t="shared" si="10"/>
        <v>0</v>
      </c>
      <c r="H650" s="91"/>
      <c r="I650" s="91"/>
      <c r="K650" s="744"/>
      <c r="L650" s="744"/>
    </row>
    <row r="651" spans="1:12" ht="13.5" customHeight="1" outlineLevel="1" thickBot="1">
      <c r="A651" s="235">
        <v>2920</v>
      </c>
      <c r="B651" s="268" t="s">
        <v>86</v>
      </c>
      <c r="C651" s="659">
        <v>2</v>
      </c>
      <c r="D651" s="660">
        <v>0</v>
      </c>
      <c r="E651" s="238" t="s">
        <v>88</v>
      </c>
      <c r="F651" s="239" t="s">
        <v>647</v>
      </c>
      <c r="G651" s="91">
        <f t="shared" si="10"/>
        <v>0</v>
      </c>
      <c r="H651" s="91">
        <f>H653+H657</f>
        <v>0</v>
      </c>
      <c r="I651" s="91">
        <f>I653+I657</f>
        <v>0</v>
      </c>
      <c r="K651" s="744"/>
      <c r="L651" s="744"/>
    </row>
    <row r="652" spans="1:12" s="680" customFormat="1" ht="18.75" hidden="1" customHeight="1" outlineLevel="1" thickBot="1">
      <c r="A652" s="235"/>
      <c r="B652" s="224"/>
      <c r="C652" s="659"/>
      <c r="D652" s="660"/>
      <c r="E652" s="230" t="s">
        <v>808</v>
      </c>
      <c r="F652" s="239"/>
      <c r="G652" s="91">
        <f t="shared" si="10"/>
        <v>0</v>
      </c>
      <c r="H652" s="91"/>
      <c r="I652" s="91"/>
      <c r="K652" s="747"/>
      <c r="L652" s="747"/>
    </row>
    <row r="653" spans="1:12" ht="14.25" hidden="1" customHeight="1" outlineLevel="1" thickBot="1">
      <c r="A653" s="235">
        <v>2921</v>
      </c>
      <c r="B653" s="270" t="s">
        <v>86</v>
      </c>
      <c r="C653" s="664">
        <v>2</v>
      </c>
      <c r="D653" s="665">
        <v>1</v>
      </c>
      <c r="E653" s="230" t="s">
        <v>89</v>
      </c>
      <c r="F653" s="257" t="s">
        <v>648</v>
      </c>
      <c r="G653" s="91">
        <f t="shared" si="10"/>
        <v>0</v>
      </c>
      <c r="H653" s="91">
        <f>H655+H656</f>
        <v>0</v>
      </c>
      <c r="I653" s="91">
        <f>I655+I656</f>
        <v>0</v>
      </c>
      <c r="K653" s="744"/>
      <c r="L653" s="744"/>
    </row>
    <row r="654" spans="1:12" ht="14.25" hidden="1" customHeight="1" outlineLevel="1" thickBot="1">
      <c r="A654" s="235"/>
      <c r="B654" s="248"/>
      <c r="C654" s="664"/>
      <c r="D654" s="665"/>
      <c r="E654" s="230" t="s">
        <v>12</v>
      </c>
      <c r="F654" s="251"/>
      <c r="G654" s="91">
        <f t="shared" si="10"/>
        <v>0</v>
      </c>
      <c r="H654" s="91"/>
      <c r="I654" s="91"/>
      <c r="K654" s="744"/>
      <c r="L654" s="744"/>
    </row>
    <row r="655" spans="1:12" ht="19.5" hidden="1" customHeight="1" outlineLevel="1" thickBot="1">
      <c r="A655" s="235"/>
      <c r="B655" s="248"/>
      <c r="C655" s="664"/>
      <c r="D655" s="665"/>
      <c r="E655" s="230" t="s">
        <v>13</v>
      </c>
      <c r="F655" s="251"/>
      <c r="G655" s="91">
        <f t="shared" si="10"/>
        <v>0</v>
      </c>
      <c r="H655" s="91"/>
      <c r="I655" s="91"/>
      <c r="K655" s="744"/>
      <c r="L655" s="744"/>
    </row>
    <row r="656" spans="1:12" ht="23.25" hidden="1" customHeight="1" outlineLevel="1" thickBot="1">
      <c r="A656" s="235"/>
      <c r="B656" s="248"/>
      <c r="C656" s="664"/>
      <c r="D656" s="665"/>
      <c r="E656" s="230" t="s">
        <v>13</v>
      </c>
      <c r="F656" s="251"/>
      <c r="G656" s="91">
        <f t="shared" si="10"/>
        <v>0</v>
      </c>
      <c r="H656" s="91"/>
      <c r="I656" s="91"/>
      <c r="K656" s="744"/>
      <c r="L656" s="744"/>
    </row>
    <row r="657" spans="1:12" ht="17.25" hidden="1" customHeight="1" outlineLevel="1" thickBot="1">
      <c r="A657" s="235">
        <v>2922</v>
      </c>
      <c r="B657" s="270" t="s">
        <v>86</v>
      </c>
      <c r="C657" s="664">
        <v>2</v>
      </c>
      <c r="D657" s="665">
        <v>2</v>
      </c>
      <c r="E657" s="230" t="s">
        <v>90</v>
      </c>
      <c r="F657" s="257" t="s">
        <v>649</v>
      </c>
      <c r="G657" s="91">
        <f t="shared" si="10"/>
        <v>0</v>
      </c>
      <c r="H657" s="91">
        <f>H659+H660</f>
        <v>0</v>
      </c>
      <c r="I657" s="91">
        <f>I659+I660</f>
        <v>0</v>
      </c>
      <c r="K657" s="744"/>
      <c r="L657" s="744"/>
    </row>
    <row r="658" spans="1:12" ht="22.5" hidden="1" customHeight="1" outlineLevel="1" thickBot="1">
      <c r="A658" s="235"/>
      <c r="B658" s="248"/>
      <c r="C658" s="664"/>
      <c r="D658" s="665"/>
      <c r="E658" s="230" t="s">
        <v>12</v>
      </c>
      <c r="F658" s="251"/>
      <c r="G658" s="91">
        <f t="shared" si="10"/>
        <v>0</v>
      </c>
      <c r="H658" s="91"/>
      <c r="I658" s="91"/>
      <c r="K658" s="744"/>
      <c r="L658" s="744"/>
    </row>
    <row r="659" spans="1:12" ht="15" hidden="1" customHeight="1" outlineLevel="1" thickBot="1">
      <c r="A659" s="235"/>
      <c r="B659" s="248"/>
      <c r="C659" s="664"/>
      <c r="D659" s="665"/>
      <c r="E659" s="230" t="s">
        <v>13</v>
      </c>
      <c r="F659" s="251"/>
      <c r="G659" s="91">
        <f t="shared" si="10"/>
        <v>0</v>
      </c>
      <c r="H659" s="91"/>
      <c r="I659" s="91"/>
      <c r="K659" s="744"/>
      <c r="L659" s="744"/>
    </row>
    <row r="660" spans="1:12" ht="13.5" hidden="1" customHeight="1" outlineLevel="1" thickBot="1">
      <c r="A660" s="235"/>
      <c r="B660" s="248"/>
      <c r="C660" s="664"/>
      <c r="D660" s="665"/>
      <c r="E660" s="230" t="s">
        <v>13</v>
      </c>
      <c r="F660" s="251"/>
      <c r="G660" s="91">
        <f t="shared" si="10"/>
        <v>0</v>
      </c>
      <c r="H660" s="91"/>
      <c r="I660" s="91"/>
      <c r="K660" s="744"/>
      <c r="L660" s="744"/>
    </row>
    <row r="661" spans="1:12" ht="13.5" hidden="1" customHeight="1" outlineLevel="1" thickBot="1">
      <c r="A661" s="235">
        <v>2930</v>
      </c>
      <c r="B661" s="268" t="s">
        <v>86</v>
      </c>
      <c r="C661" s="659">
        <v>3</v>
      </c>
      <c r="D661" s="660">
        <v>0</v>
      </c>
      <c r="E661" s="238" t="s">
        <v>91</v>
      </c>
      <c r="F661" s="239" t="s">
        <v>650</v>
      </c>
      <c r="G661" s="91">
        <f t="shared" si="10"/>
        <v>0</v>
      </c>
      <c r="H661" s="91">
        <f>H663+H667</f>
        <v>0</v>
      </c>
      <c r="I661" s="91">
        <f>I663+I667</f>
        <v>0</v>
      </c>
      <c r="K661" s="744"/>
      <c r="L661" s="744"/>
    </row>
    <row r="662" spans="1:12" s="680" customFormat="1" ht="14.25" hidden="1" customHeight="1" outlineLevel="1" thickBot="1">
      <c r="A662" s="235"/>
      <c r="B662" s="224"/>
      <c r="C662" s="659"/>
      <c r="D662" s="660"/>
      <c r="E662" s="230" t="s">
        <v>808</v>
      </c>
      <c r="F662" s="239"/>
      <c r="G662" s="91">
        <f t="shared" si="10"/>
        <v>0</v>
      </c>
      <c r="H662" s="91"/>
      <c r="I662" s="91"/>
      <c r="K662" s="747"/>
      <c r="L662" s="747"/>
    </row>
    <row r="663" spans="1:12" ht="18.75" hidden="1" customHeight="1" outlineLevel="1" thickBot="1">
      <c r="A663" s="235">
        <v>2931</v>
      </c>
      <c r="B663" s="270" t="s">
        <v>86</v>
      </c>
      <c r="C663" s="664">
        <v>3</v>
      </c>
      <c r="D663" s="665">
        <v>1</v>
      </c>
      <c r="E663" s="230" t="s">
        <v>92</v>
      </c>
      <c r="F663" s="257" t="s">
        <v>651</v>
      </c>
      <c r="G663" s="91">
        <f t="shared" si="10"/>
        <v>0</v>
      </c>
      <c r="H663" s="91">
        <f>H665+H666</f>
        <v>0</v>
      </c>
      <c r="I663" s="91">
        <f>I665+I666</f>
        <v>0</v>
      </c>
      <c r="K663" s="744"/>
      <c r="L663" s="744"/>
    </row>
    <row r="664" spans="1:12" ht="18.75" hidden="1" customHeight="1" outlineLevel="1" thickBot="1">
      <c r="A664" s="235"/>
      <c r="B664" s="248"/>
      <c r="C664" s="664"/>
      <c r="D664" s="665"/>
      <c r="E664" s="230" t="s">
        <v>12</v>
      </c>
      <c r="F664" s="251"/>
      <c r="G664" s="91">
        <f t="shared" si="10"/>
        <v>0</v>
      </c>
      <c r="H664" s="91"/>
      <c r="I664" s="91"/>
      <c r="K664" s="744"/>
      <c r="L664" s="744"/>
    </row>
    <row r="665" spans="1:12" ht="14.25" hidden="1" customHeight="1" outlineLevel="1" thickBot="1">
      <c r="A665" s="235"/>
      <c r="B665" s="248"/>
      <c r="C665" s="664"/>
      <c r="D665" s="665"/>
      <c r="E665" s="230" t="s">
        <v>13</v>
      </c>
      <c r="F665" s="251"/>
      <c r="G665" s="91">
        <f t="shared" si="10"/>
        <v>0</v>
      </c>
      <c r="H665" s="91"/>
      <c r="I665" s="91"/>
      <c r="K665" s="744"/>
      <c r="L665" s="744"/>
    </row>
    <row r="666" spans="1:12" ht="12.75" hidden="1" customHeight="1" outlineLevel="1" thickBot="1">
      <c r="A666" s="235"/>
      <c r="B666" s="248"/>
      <c r="C666" s="664"/>
      <c r="D666" s="665"/>
      <c r="E666" s="230" t="s">
        <v>13</v>
      </c>
      <c r="F666" s="251"/>
      <c r="G666" s="91">
        <f t="shared" si="10"/>
        <v>0</v>
      </c>
      <c r="H666" s="91"/>
      <c r="I666" s="91"/>
      <c r="K666" s="744"/>
      <c r="L666" s="744"/>
    </row>
    <row r="667" spans="1:12" ht="13.5" hidden="1" customHeight="1" outlineLevel="1" thickBot="1">
      <c r="A667" s="235">
        <v>2932</v>
      </c>
      <c r="B667" s="270" t="s">
        <v>86</v>
      </c>
      <c r="C667" s="664">
        <v>3</v>
      </c>
      <c r="D667" s="665">
        <v>2</v>
      </c>
      <c r="E667" s="230" t="s">
        <v>93</v>
      </c>
      <c r="F667" s="257"/>
      <c r="G667" s="91">
        <f t="shared" si="10"/>
        <v>0</v>
      </c>
      <c r="H667" s="91">
        <f>H669+H670</f>
        <v>0</v>
      </c>
      <c r="I667" s="91">
        <f>I669+I670</f>
        <v>0</v>
      </c>
      <c r="K667" s="744"/>
      <c r="L667" s="744"/>
    </row>
    <row r="668" spans="1:12" ht="15" hidden="1" customHeight="1" outlineLevel="1" thickBot="1">
      <c r="A668" s="235"/>
      <c r="B668" s="248"/>
      <c r="C668" s="664"/>
      <c r="D668" s="665"/>
      <c r="E668" s="230" t="s">
        <v>12</v>
      </c>
      <c r="F668" s="251"/>
      <c r="G668" s="91">
        <f t="shared" si="10"/>
        <v>0</v>
      </c>
      <c r="H668" s="91"/>
      <c r="I668" s="91"/>
      <c r="K668" s="744"/>
      <c r="L668" s="744"/>
    </row>
    <row r="669" spans="1:12" ht="15.75" hidden="1" customHeight="1" outlineLevel="1" thickBot="1">
      <c r="A669" s="235"/>
      <c r="B669" s="248"/>
      <c r="C669" s="664"/>
      <c r="D669" s="665"/>
      <c r="E669" s="230" t="s">
        <v>13</v>
      </c>
      <c r="F669" s="251"/>
      <c r="G669" s="91">
        <f t="shared" si="10"/>
        <v>0</v>
      </c>
      <c r="H669" s="91"/>
      <c r="I669" s="91"/>
      <c r="K669" s="744"/>
      <c r="L669" s="744"/>
    </row>
    <row r="670" spans="1:12" ht="13.5" hidden="1" customHeight="1" outlineLevel="1" thickBot="1">
      <c r="A670" s="235"/>
      <c r="B670" s="248"/>
      <c r="C670" s="664"/>
      <c r="D670" s="665"/>
      <c r="E670" s="230" t="s">
        <v>13</v>
      </c>
      <c r="F670" s="251"/>
      <c r="G670" s="91">
        <f t="shared" si="10"/>
        <v>0</v>
      </c>
      <c r="H670" s="91"/>
      <c r="I670" s="91"/>
      <c r="K670" s="744"/>
      <c r="L670" s="744"/>
    </row>
    <row r="671" spans="1:12" ht="13.5" hidden="1" customHeight="1" outlineLevel="1" thickBot="1">
      <c r="A671" s="235">
        <v>2940</v>
      </c>
      <c r="B671" s="268" t="s">
        <v>86</v>
      </c>
      <c r="C671" s="659">
        <v>4</v>
      </c>
      <c r="D671" s="660">
        <v>0</v>
      </c>
      <c r="E671" s="238" t="s">
        <v>652</v>
      </c>
      <c r="F671" s="239" t="s">
        <v>653</v>
      </c>
      <c r="G671" s="91">
        <f t="shared" si="10"/>
        <v>0</v>
      </c>
      <c r="H671" s="91">
        <f>H673+H677</f>
        <v>0</v>
      </c>
      <c r="I671" s="91">
        <f>I673+I677</f>
        <v>0</v>
      </c>
      <c r="K671" s="744"/>
      <c r="L671" s="744"/>
    </row>
    <row r="672" spans="1:12" s="680" customFormat="1" ht="14.25" hidden="1" customHeight="1" outlineLevel="1" thickBot="1">
      <c r="A672" s="235"/>
      <c r="B672" s="224"/>
      <c r="C672" s="659"/>
      <c r="D672" s="660"/>
      <c r="E672" s="230" t="s">
        <v>808</v>
      </c>
      <c r="F672" s="239"/>
      <c r="G672" s="91">
        <f t="shared" si="10"/>
        <v>0</v>
      </c>
      <c r="H672" s="91"/>
      <c r="I672" s="91"/>
      <c r="K672" s="747"/>
      <c r="L672" s="747"/>
    </row>
    <row r="673" spans="1:12" ht="15" hidden="1" customHeight="1" outlineLevel="1" thickBot="1">
      <c r="A673" s="235">
        <v>2941</v>
      </c>
      <c r="B673" s="270" t="s">
        <v>86</v>
      </c>
      <c r="C673" s="664">
        <v>4</v>
      </c>
      <c r="D673" s="665">
        <v>1</v>
      </c>
      <c r="E673" s="230" t="s">
        <v>94</v>
      </c>
      <c r="F673" s="257" t="s">
        <v>654</v>
      </c>
      <c r="G673" s="91">
        <f t="shared" si="10"/>
        <v>0</v>
      </c>
      <c r="H673" s="91">
        <f>H675+H676</f>
        <v>0</v>
      </c>
      <c r="I673" s="91">
        <f>I675+I676</f>
        <v>0</v>
      </c>
      <c r="K673" s="744"/>
      <c r="L673" s="744"/>
    </row>
    <row r="674" spans="1:12" ht="15" hidden="1" customHeight="1" outlineLevel="1" thickBot="1">
      <c r="A674" s="235"/>
      <c r="B674" s="248"/>
      <c r="C674" s="664"/>
      <c r="D674" s="665"/>
      <c r="E674" s="230" t="s">
        <v>12</v>
      </c>
      <c r="F674" s="251"/>
      <c r="G674" s="91">
        <f t="shared" si="10"/>
        <v>0</v>
      </c>
      <c r="H674" s="91"/>
      <c r="I674" s="91"/>
      <c r="K674" s="744"/>
      <c r="L674" s="744"/>
    </row>
    <row r="675" spans="1:12" ht="15" hidden="1" customHeight="1" outlineLevel="1" thickBot="1">
      <c r="A675" s="235"/>
      <c r="B675" s="248"/>
      <c r="C675" s="664"/>
      <c r="D675" s="665"/>
      <c r="E675" s="230" t="s">
        <v>13</v>
      </c>
      <c r="F675" s="251"/>
      <c r="G675" s="91">
        <f t="shared" si="10"/>
        <v>0</v>
      </c>
      <c r="H675" s="91"/>
      <c r="I675" s="91"/>
      <c r="K675" s="744"/>
      <c r="L675" s="744"/>
    </row>
    <row r="676" spans="1:12" ht="15" hidden="1" customHeight="1" outlineLevel="1" thickBot="1">
      <c r="A676" s="235"/>
      <c r="B676" s="248"/>
      <c r="C676" s="664"/>
      <c r="D676" s="665"/>
      <c r="E676" s="230" t="s">
        <v>13</v>
      </c>
      <c r="F676" s="251"/>
      <c r="G676" s="91">
        <f t="shared" si="10"/>
        <v>0</v>
      </c>
      <c r="H676" s="91"/>
      <c r="I676" s="91"/>
      <c r="K676" s="744"/>
      <c r="L676" s="744"/>
    </row>
    <row r="677" spans="1:12" ht="15" hidden="1" customHeight="1" outlineLevel="1" thickBot="1">
      <c r="A677" s="235">
        <v>2942</v>
      </c>
      <c r="B677" s="270" t="s">
        <v>86</v>
      </c>
      <c r="C677" s="664">
        <v>4</v>
      </c>
      <c r="D677" s="665">
        <v>2</v>
      </c>
      <c r="E677" s="230" t="s">
        <v>95</v>
      </c>
      <c r="F677" s="257" t="s">
        <v>655</v>
      </c>
      <c r="G677" s="91">
        <f t="shared" si="10"/>
        <v>0</v>
      </c>
      <c r="H677" s="91">
        <f>H679+H680</f>
        <v>0</v>
      </c>
      <c r="I677" s="91">
        <f>I679+I680</f>
        <v>0</v>
      </c>
      <c r="K677" s="744"/>
      <c r="L677" s="744"/>
    </row>
    <row r="678" spans="1:12" ht="27" hidden="1" customHeight="1" outlineLevel="1" thickBot="1">
      <c r="A678" s="235"/>
      <c r="B678" s="248"/>
      <c r="C678" s="664"/>
      <c r="D678" s="665"/>
      <c r="E678" s="230" t="s">
        <v>12</v>
      </c>
      <c r="F678" s="251"/>
      <c r="G678" s="91">
        <f t="shared" si="10"/>
        <v>0</v>
      </c>
      <c r="H678" s="91"/>
      <c r="I678" s="91"/>
      <c r="K678" s="744"/>
      <c r="L678" s="744"/>
    </row>
    <row r="679" spans="1:12" ht="14.25" customHeight="1" outlineLevel="1" thickBot="1">
      <c r="A679" s="235"/>
      <c r="B679" s="248"/>
      <c r="C679" s="664"/>
      <c r="D679" s="665"/>
      <c r="E679" s="230" t="s">
        <v>13</v>
      </c>
      <c r="F679" s="251"/>
      <c r="G679" s="91">
        <f t="shared" si="10"/>
        <v>0</v>
      </c>
      <c r="H679" s="91"/>
      <c r="I679" s="91"/>
      <c r="K679" s="744"/>
      <c r="L679" s="744"/>
    </row>
    <row r="680" spans="1:12" ht="15.75" hidden="1" customHeight="1" outlineLevel="1" thickBot="1">
      <c r="A680" s="235"/>
      <c r="B680" s="248"/>
      <c r="C680" s="664"/>
      <c r="D680" s="665"/>
      <c r="E680" s="230"/>
      <c r="F680" s="251"/>
      <c r="G680" s="91">
        <f t="shared" si="10"/>
        <v>0</v>
      </c>
      <c r="H680" s="91"/>
      <c r="I680" s="91"/>
      <c r="K680" s="744"/>
      <c r="L680" s="744"/>
    </row>
    <row r="681" spans="1:12" ht="14.25" customHeight="1" outlineLevel="1" thickBot="1">
      <c r="A681" s="235"/>
      <c r="B681" s="248"/>
      <c r="C681" s="664"/>
      <c r="D681" s="665"/>
      <c r="E681" s="230">
        <v>4511</v>
      </c>
      <c r="F681" s="251"/>
      <c r="G681" s="91">
        <f t="shared" si="10"/>
        <v>0</v>
      </c>
      <c r="H681" s="724"/>
      <c r="I681" s="91"/>
      <c r="K681" s="748"/>
      <c r="L681" s="749"/>
    </row>
    <row r="682" spans="1:12" ht="24.75" thickBot="1">
      <c r="A682" s="235">
        <v>2950</v>
      </c>
      <c r="B682" s="268" t="s">
        <v>86</v>
      </c>
      <c r="C682" s="659">
        <v>8</v>
      </c>
      <c r="D682" s="660">
        <v>0</v>
      </c>
      <c r="E682" s="238" t="s">
        <v>656</v>
      </c>
      <c r="F682" s="239" t="s">
        <v>657</v>
      </c>
      <c r="G682" s="91">
        <f>H682+I682</f>
        <v>0</v>
      </c>
      <c r="H682" s="91">
        <f>H684+H696</f>
        <v>0</v>
      </c>
      <c r="I682" s="91">
        <f>I684+I696</f>
        <v>0</v>
      </c>
    </row>
    <row r="683" spans="1:12" s="680" customFormat="1" ht="10.5" customHeight="1" thickBot="1">
      <c r="A683" s="235"/>
      <c r="B683" s="224"/>
      <c r="C683" s="659"/>
      <c r="D683" s="660"/>
      <c r="E683" s="230" t="s">
        <v>808</v>
      </c>
      <c r="F683" s="239"/>
      <c r="G683" s="91"/>
      <c r="H683" s="91"/>
      <c r="I683" s="91"/>
    </row>
    <row r="684" spans="1:12" ht="16.5" thickBot="1">
      <c r="A684" s="235">
        <v>2951</v>
      </c>
      <c r="B684" s="270" t="s">
        <v>86</v>
      </c>
      <c r="C684" s="664">
        <v>8</v>
      </c>
      <c r="D684" s="665">
        <v>1</v>
      </c>
      <c r="E684" s="230" t="s">
        <v>96</v>
      </c>
      <c r="F684" s="239"/>
      <c r="G684" s="91">
        <f>H684+I684</f>
        <v>0</v>
      </c>
      <c r="H684" s="91">
        <f>SUM(H686:H723)</f>
        <v>0</v>
      </c>
      <c r="I684" s="91">
        <f>SUM(I686:I723)</f>
        <v>0</v>
      </c>
      <c r="L684" s="198"/>
    </row>
    <row r="685" spans="1:12" ht="24" hidden="1" customHeight="1" thickBot="1">
      <c r="A685" s="235"/>
      <c r="B685" s="248"/>
      <c r="C685" s="664"/>
      <c r="D685" s="665"/>
      <c r="E685" s="230" t="s">
        <v>12</v>
      </c>
      <c r="F685" s="251"/>
      <c r="G685" s="91"/>
      <c r="H685" s="91"/>
      <c r="I685" s="91"/>
    </row>
    <row r="686" spans="1:12" ht="16.5" hidden="1" thickBot="1">
      <c r="A686" s="235"/>
      <c r="B686" s="248"/>
      <c r="C686" s="664"/>
      <c r="D686" s="665"/>
      <c r="E686" s="230">
        <v>4111</v>
      </c>
      <c r="F686" s="251"/>
      <c r="G686" s="91">
        <f t="shared" ref="G686:G693" si="11">H686+I686</f>
        <v>0</v>
      </c>
      <c r="H686" s="91"/>
      <c r="I686" s="91"/>
    </row>
    <row r="687" spans="1:12" ht="16.5" hidden="1" thickBot="1">
      <c r="A687" s="235"/>
      <c r="B687" s="248"/>
      <c r="C687" s="664"/>
      <c r="D687" s="665"/>
      <c r="E687" s="230">
        <v>4131</v>
      </c>
      <c r="F687" s="251"/>
      <c r="G687" s="91">
        <f t="shared" si="11"/>
        <v>0</v>
      </c>
      <c r="H687" s="91"/>
      <c r="I687" s="91"/>
    </row>
    <row r="688" spans="1:12" ht="16.5" hidden="1" thickBot="1">
      <c r="A688" s="235"/>
      <c r="B688" s="248"/>
      <c r="C688" s="664"/>
      <c r="D688" s="665"/>
      <c r="E688" s="230">
        <v>4261</v>
      </c>
      <c r="F688" s="251"/>
      <c r="G688" s="91">
        <f t="shared" si="11"/>
        <v>0</v>
      </c>
      <c r="H688" s="91"/>
      <c r="I688" s="91"/>
    </row>
    <row r="689" spans="1:11" ht="16.5" hidden="1" thickBot="1">
      <c r="A689" s="235"/>
      <c r="B689" s="248"/>
      <c r="C689" s="664"/>
      <c r="D689" s="665"/>
      <c r="E689" s="230">
        <v>4269</v>
      </c>
      <c r="F689" s="251"/>
      <c r="G689" s="91">
        <f t="shared" si="11"/>
        <v>0</v>
      </c>
      <c r="H689" s="91"/>
      <c r="I689" s="91"/>
    </row>
    <row r="690" spans="1:11" ht="16.5" hidden="1" thickBot="1">
      <c r="A690" s="235"/>
      <c r="B690" s="248"/>
      <c r="C690" s="664"/>
      <c r="D690" s="665"/>
      <c r="E690" s="230">
        <v>4214</v>
      </c>
      <c r="F690" s="251"/>
      <c r="G690" s="91">
        <f t="shared" si="11"/>
        <v>0</v>
      </c>
      <c r="H690" s="91"/>
      <c r="I690" s="91"/>
    </row>
    <row r="691" spans="1:11" ht="16.5" hidden="1" thickBot="1">
      <c r="A691" s="235"/>
      <c r="B691" s="248"/>
      <c r="C691" s="664"/>
      <c r="D691" s="665"/>
      <c r="E691" s="230">
        <v>4212</v>
      </c>
      <c r="F691" s="251"/>
      <c r="G691" s="91">
        <f t="shared" si="11"/>
        <v>0</v>
      </c>
      <c r="H691" s="91"/>
      <c r="I691" s="91"/>
    </row>
    <row r="692" spans="1:11" ht="16.5" hidden="1" thickBot="1">
      <c r="A692" s="235"/>
      <c r="B692" s="248"/>
      <c r="C692" s="664"/>
      <c r="D692" s="665"/>
      <c r="E692" s="230">
        <v>4231</v>
      </c>
      <c r="F692" s="251"/>
      <c r="G692" s="91">
        <f t="shared" si="11"/>
        <v>0</v>
      </c>
      <c r="H692" s="91"/>
      <c r="I692" s="91"/>
      <c r="K692" s="743"/>
    </row>
    <row r="693" spans="1:11" ht="16.5" thickBot="1">
      <c r="A693" s="235"/>
      <c r="B693" s="248"/>
      <c r="C693" s="664"/>
      <c r="D693" s="665"/>
      <c r="E693" s="230">
        <v>4511</v>
      </c>
      <c r="F693" s="251"/>
      <c r="G693" s="91">
        <f t="shared" si="11"/>
        <v>0</v>
      </c>
      <c r="H693" s="724"/>
      <c r="I693" s="91"/>
      <c r="K693" s="740"/>
    </row>
    <row r="694" spans="1:11" ht="16.5" hidden="1" outlineLevel="2" thickBot="1">
      <c r="A694" s="235"/>
      <c r="B694" s="248"/>
      <c r="C694" s="664"/>
      <c r="D694" s="665"/>
      <c r="E694" s="230" t="s">
        <v>13</v>
      </c>
      <c r="F694" s="251"/>
      <c r="G694" s="91">
        <f>H694+I694</f>
        <v>0</v>
      </c>
      <c r="H694" s="91"/>
      <c r="I694" s="91"/>
    </row>
    <row r="695" spans="1:11" ht="16.5" hidden="1" outlineLevel="2" thickBot="1">
      <c r="A695" s="235"/>
      <c r="B695" s="248"/>
      <c r="C695" s="664"/>
      <c r="D695" s="665"/>
      <c r="E695" s="230" t="s">
        <v>13</v>
      </c>
      <c r="F695" s="251"/>
      <c r="G695" s="91">
        <f>H695+I695</f>
        <v>0</v>
      </c>
      <c r="H695" s="91"/>
      <c r="I695" s="91"/>
    </row>
    <row r="696" spans="1:11" ht="16.5" hidden="1" outlineLevel="2" thickBot="1">
      <c r="A696" s="235">
        <v>2952</v>
      </c>
      <c r="B696" s="270" t="s">
        <v>86</v>
      </c>
      <c r="C696" s="664">
        <v>5</v>
      </c>
      <c r="D696" s="665">
        <v>2</v>
      </c>
      <c r="E696" s="230" t="s">
        <v>97</v>
      </c>
      <c r="F696" s="257" t="s">
        <v>658</v>
      </c>
      <c r="G696" s="91">
        <f>H696+I696</f>
        <v>0</v>
      </c>
      <c r="H696" s="91"/>
      <c r="I696" s="91">
        <f>I698+I699</f>
        <v>0</v>
      </c>
    </row>
    <row r="697" spans="1:11" ht="36.75" hidden="1" outlineLevel="2" thickBot="1">
      <c r="A697" s="235"/>
      <c r="B697" s="248"/>
      <c r="C697" s="664"/>
      <c r="D697" s="665"/>
      <c r="E697" s="230" t="s">
        <v>12</v>
      </c>
      <c r="F697" s="251"/>
      <c r="G697" s="91"/>
      <c r="H697" s="91"/>
      <c r="I697" s="91"/>
    </row>
    <row r="698" spans="1:11" ht="16.5" hidden="1" outlineLevel="2" thickBot="1">
      <c r="A698" s="235"/>
      <c r="B698" s="248"/>
      <c r="C698" s="664"/>
      <c r="D698" s="665"/>
      <c r="E698" s="230" t="s">
        <v>13</v>
      </c>
      <c r="F698" s="251"/>
      <c r="G698" s="91">
        <f>H698+I698</f>
        <v>0</v>
      </c>
      <c r="H698" s="91"/>
      <c r="I698" s="91"/>
    </row>
    <row r="699" spans="1:11" ht="16.5" hidden="1" outlineLevel="2" thickBot="1">
      <c r="A699" s="235"/>
      <c r="B699" s="248"/>
      <c r="C699" s="664"/>
      <c r="D699" s="665"/>
      <c r="E699" s="230" t="s">
        <v>13</v>
      </c>
      <c r="F699" s="251"/>
      <c r="G699" s="91">
        <f>H699+I699</f>
        <v>0</v>
      </c>
      <c r="H699" s="91"/>
      <c r="I699" s="91"/>
    </row>
    <row r="700" spans="1:11" ht="24.75" hidden="1" outlineLevel="2" thickBot="1">
      <c r="A700" s="235">
        <v>2960</v>
      </c>
      <c r="B700" s="268" t="s">
        <v>86</v>
      </c>
      <c r="C700" s="659">
        <v>6</v>
      </c>
      <c r="D700" s="660">
        <v>0</v>
      </c>
      <c r="E700" s="238" t="s">
        <v>659</v>
      </c>
      <c r="F700" s="239" t="s">
        <v>660</v>
      </c>
      <c r="G700" s="91">
        <f>H700+I700</f>
        <v>0</v>
      </c>
      <c r="H700" s="91"/>
      <c r="I700" s="91">
        <f>I702</f>
        <v>0</v>
      </c>
    </row>
    <row r="701" spans="1:11" s="680" customFormat="1" ht="10.5" hidden="1" customHeight="1" outlineLevel="2" thickBot="1">
      <c r="A701" s="235"/>
      <c r="B701" s="224"/>
      <c r="C701" s="659"/>
      <c r="D701" s="660"/>
      <c r="E701" s="230" t="s">
        <v>808</v>
      </c>
      <c r="F701" s="239"/>
      <c r="G701" s="91"/>
      <c r="H701" s="91"/>
      <c r="I701" s="91"/>
    </row>
    <row r="702" spans="1:11" ht="16.5" hidden="1" outlineLevel="2" thickBot="1">
      <c r="A702" s="235">
        <v>2961</v>
      </c>
      <c r="B702" s="270" t="s">
        <v>86</v>
      </c>
      <c r="C702" s="664">
        <v>6</v>
      </c>
      <c r="D702" s="665">
        <v>1</v>
      </c>
      <c r="E702" s="230" t="s">
        <v>659</v>
      </c>
      <c r="F702" s="257" t="s">
        <v>661</v>
      </c>
      <c r="G702" s="91">
        <f>H702+I702</f>
        <v>0</v>
      </c>
      <c r="H702" s="91"/>
      <c r="I702" s="91">
        <f>I704+I705</f>
        <v>0</v>
      </c>
    </row>
    <row r="703" spans="1:11" ht="36.75" hidden="1" outlineLevel="2" thickBot="1">
      <c r="A703" s="235"/>
      <c r="B703" s="248"/>
      <c r="C703" s="664"/>
      <c r="D703" s="665"/>
      <c r="E703" s="230" t="s">
        <v>12</v>
      </c>
      <c r="F703" s="251"/>
      <c r="G703" s="91"/>
      <c r="H703" s="91"/>
      <c r="I703" s="91"/>
    </row>
    <row r="704" spans="1:11" ht="16.5" hidden="1" outlineLevel="2" thickBot="1">
      <c r="A704" s="235"/>
      <c r="B704" s="248"/>
      <c r="C704" s="664"/>
      <c r="D704" s="665"/>
      <c r="E704" s="230" t="s">
        <v>13</v>
      </c>
      <c r="F704" s="251"/>
      <c r="G704" s="91">
        <f>H704+I704</f>
        <v>0</v>
      </c>
      <c r="H704" s="91"/>
      <c r="I704" s="91"/>
    </row>
    <row r="705" spans="1:9" ht="16.5" hidden="1" outlineLevel="2" thickBot="1">
      <c r="A705" s="235"/>
      <c r="B705" s="248"/>
      <c r="C705" s="664"/>
      <c r="D705" s="665"/>
      <c r="E705" s="230" t="s">
        <v>13</v>
      </c>
      <c r="F705" s="251"/>
      <c r="G705" s="91">
        <f>H705+I705</f>
        <v>0</v>
      </c>
      <c r="H705" s="91"/>
      <c r="I705" s="91"/>
    </row>
    <row r="706" spans="1:9" ht="24.75" hidden="1" outlineLevel="2" thickBot="1">
      <c r="A706" s="235">
        <v>2970</v>
      </c>
      <c r="B706" s="268" t="s">
        <v>86</v>
      </c>
      <c r="C706" s="659">
        <v>7</v>
      </c>
      <c r="D706" s="660">
        <v>0</v>
      </c>
      <c r="E706" s="238" t="s">
        <v>662</v>
      </c>
      <c r="F706" s="239" t="s">
        <v>663</v>
      </c>
      <c r="G706" s="91">
        <f>H706+I706</f>
        <v>0</v>
      </c>
      <c r="H706" s="91"/>
      <c r="I706" s="91">
        <f>I708</f>
        <v>0</v>
      </c>
    </row>
    <row r="707" spans="1:9" s="680" customFormat="1" ht="10.5" hidden="1" customHeight="1" outlineLevel="2" thickBot="1">
      <c r="A707" s="235"/>
      <c r="B707" s="224"/>
      <c r="C707" s="659"/>
      <c r="D707" s="660"/>
      <c r="E707" s="230" t="s">
        <v>808</v>
      </c>
      <c r="F707" s="239"/>
      <c r="G707" s="91"/>
      <c r="H707" s="91"/>
      <c r="I707" s="91"/>
    </row>
    <row r="708" spans="1:9" ht="24.75" hidden="1" outlineLevel="2" thickBot="1">
      <c r="A708" s="235">
        <v>2971</v>
      </c>
      <c r="B708" s="270" t="s">
        <v>86</v>
      </c>
      <c r="C708" s="664">
        <v>7</v>
      </c>
      <c r="D708" s="665">
        <v>1</v>
      </c>
      <c r="E708" s="230" t="s">
        <v>662</v>
      </c>
      <c r="F708" s="257" t="s">
        <v>663</v>
      </c>
      <c r="G708" s="91">
        <f>H708+I708</f>
        <v>0</v>
      </c>
      <c r="H708" s="91"/>
      <c r="I708" s="91">
        <f>I710+I711</f>
        <v>0</v>
      </c>
    </row>
    <row r="709" spans="1:9" ht="36.75" hidden="1" outlineLevel="2" thickBot="1">
      <c r="A709" s="235"/>
      <c r="B709" s="248"/>
      <c r="C709" s="664"/>
      <c r="D709" s="665"/>
      <c r="E709" s="230" t="s">
        <v>12</v>
      </c>
      <c r="F709" s="251"/>
      <c r="G709" s="91"/>
      <c r="H709" s="91"/>
      <c r="I709" s="91"/>
    </row>
    <row r="710" spans="1:9" ht="16.5" hidden="1" outlineLevel="2" thickBot="1">
      <c r="A710" s="235"/>
      <c r="B710" s="248"/>
      <c r="C710" s="664"/>
      <c r="D710" s="665"/>
      <c r="E710" s="230" t="s">
        <v>13</v>
      </c>
      <c r="F710" s="251"/>
      <c r="G710" s="91">
        <f>H710+I710</f>
        <v>0</v>
      </c>
      <c r="H710" s="91"/>
      <c r="I710" s="91"/>
    </row>
    <row r="711" spans="1:9" ht="16.5" hidden="1" outlineLevel="2" thickBot="1">
      <c r="A711" s="235"/>
      <c r="B711" s="248"/>
      <c r="C711" s="664"/>
      <c r="D711" s="665"/>
      <c r="E711" s="230" t="s">
        <v>13</v>
      </c>
      <c r="F711" s="251"/>
      <c r="G711" s="91">
        <f>H711+I711</f>
        <v>0</v>
      </c>
      <c r="H711" s="91"/>
      <c r="I711" s="91"/>
    </row>
    <row r="712" spans="1:9" ht="16.5" hidden="1" outlineLevel="1" collapsed="1" thickBot="1">
      <c r="A712" s="235">
        <v>2980</v>
      </c>
      <c r="B712" s="268" t="s">
        <v>86</v>
      </c>
      <c r="C712" s="659">
        <v>8</v>
      </c>
      <c r="D712" s="660">
        <v>0</v>
      </c>
      <c r="E712" s="238" t="s">
        <v>664</v>
      </c>
      <c r="F712" s="239" t="s">
        <v>665</v>
      </c>
      <c r="G712" s="91">
        <f>H712+I712</f>
        <v>0</v>
      </c>
      <c r="H712" s="91"/>
      <c r="I712" s="91">
        <f>I714</f>
        <v>0</v>
      </c>
    </row>
    <row r="713" spans="1:9" s="680" customFormat="1" ht="10.5" hidden="1" customHeight="1" outlineLevel="1" thickBot="1">
      <c r="A713" s="235"/>
      <c r="B713" s="224"/>
      <c r="C713" s="659"/>
      <c r="D713" s="660"/>
      <c r="E713" s="230" t="s">
        <v>808</v>
      </c>
      <c r="F713" s="239"/>
      <c r="G713" s="91"/>
      <c r="H713" s="91"/>
      <c r="I713" s="91"/>
    </row>
    <row r="714" spans="1:9" ht="16.5" hidden="1" outlineLevel="1" thickBot="1">
      <c r="A714" s="235">
        <v>2981</v>
      </c>
      <c r="B714" s="270" t="s">
        <v>86</v>
      </c>
      <c r="C714" s="664">
        <v>8</v>
      </c>
      <c r="D714" s="665">
        <v>1</v>
      </c>
      <c r="E714" s="230" t="s">
        <v>664</v>
      </c>
      <c r="F714" s="257" t="s">
        <v>666</v>
      </c>
      <c r="G714" s="91">
        <f>H714+I714</f>
        <v>0</v>
      </c>
      <c r="H714" s="91"/>
      <c r="I714" s="91">
        <f>SUM(I716:I718)</f>
        <v>0</v>
      </c>
    </row>
    <row r="715" spans="1:9" ht="36.75" hidden="1" outlineLevel="1" thickBot="1">
      <c r="A715" s="235"/>
      <c r="B715" s="248"/>
      <c r="C715" s="664"/>
      <c r="D715" s="665"/>
      <c r="E715" s="230" t="s">
        <v>12</v>
      </c>
      <c r="F715" s="251"/>
      <c r="G715" s="91"/>
      <c r="H715" s="91"/>
      <c r="I715" s="91"/>
    </row>
    <row r="716" spans="1:9" ht="16.5" hidden="1" outlineLevel="1" thickBot="1">
      <c r="A716" s="235"/>
      <c r="B716" s="248"/>
      <c r="C716" s="664"/>
      <c r="D716" s="665"/>
      <c r="E716" s="230" t="s">
        <v>13</v>
      </c>
      <c r="F716" s="251"/>
      <c r="G716" s="91">
        <f t="shared" ref="G716:G724" si="12">H716+I716</f>
        <v>0</v>
      </c>
      <c r="H716" s="91"/>
      <c r="I716" s="91"/>
    </row>
    <row r="717" spans="1:9" ht="16.5" hidden="1" outlineLevel="1" thickBot="1">
      <c r="A717" s="235"/>
      <c r="B717" s="248"/>
      <c r="C717" s="664"/>
      <c r="D717" s="665"/>
      <c r="E717" s="230" t="s">
        <v>13</v>
      </c>
      <c r="F717" s="251"/>
      <c r="G717" s="91">
        <f t="shared" si="12"/>
        <v>0</v>
      </c>
      <c r="H717" s="91"/>
      <c r="I717" s="91"/>
    </row>
    <row r="718" spans="1:9" ht="16.5" hidden="1" outlineLevel="1" thickBot="1">
      <c r="A718" s="235"/>
      <c r="B718" s="248"/>
      <c r="C718" s="664"/>
      <c r="D718" s="665"/>
      <c r="E718" s="230" t="s">
        <v>13</v>
      </c>
      <c r="F718" s="251"/>
      <c r="G718" s="91">
        <f t="shared" si="12"/>
        <v>0</v>
      </c>
      <c r="H718" s="91"/>
      <c r="I718" s="91"/>
    </row>
    <row r="719" spans="1:9" ht="16.5" hidden="1" outlineLevel="1" thickBot="1">
      <c r="A719" s="235"/>
      <c r="B719" s="248"/>
      <c r="C719" s="664"/>
      <c r="D719" s="665"/>
      <c r="E719" s="230">
        <v>4241</v>
      </c>
      <c r="F719" s="251"/>
      <c r="G719" s="91">
        <f t="shared" si="12"/>
        <v>0</v>
      </c>
      <c r="H719" s="91"/>
      <c r="I719" s="91"/>
    </row>
    <row r="720" spans="1:9" ht="16.5" hidden="1" outlineLevel="1" thickBot="1">
      <c r="A720" s="235"/>
      <c r="B720" s="248"/>
      <c r="C720" s="664"/>
      <c r="D720" s="665"/>
      <c r="E720" s="230">
        <v>4252</v>
      </c>
      <c r="F720" s="251"/>
      <c r="G720" s="91">
        <f t="shared" si="12"/>
        <v>0</v>
      </c>
      <c r="H720" s="91"/>
      <c r="I720" s="91"/>
    </row>
    <row r="721" spans="1:9" ht="16.5" hidden="1" outlineLevel="1" thickBot="1">
      <c r="A721" s="235"/>
      <c r="B721" s="248"/>
      <c r="C721" s="664"/>
      <c r="D721" s="665"/>
      <c r="E721" s="230">
        <v>4267</v>
      </c>
      <c r="F721" s="251"/>
      <c r="G721" s="91">
        <f t="shared" si="12"/>
        <v>0</v>
      </c>
      <c r="H721" s="91"/>
      <c r="I721" s="91"/>
    </row>
    <row r="722" spans="1:9" ht="20.25" customHeight="1" outlineLevel="1" thickBot="1">
      <c r="A722" s="235"/>
      <c r="B722" s="248"/>
      <c r="C722" s="664"/>
      <c r="D722" s="665"/>
      <c r="E722" s="230">
        <v>4112</v>
      </c>
      <c r="F722" s="251"/>
      <c r="G722" s="91">
        <f t="shared" si="12"/>
        <v>0</v>
      </c>
      <c r="H722" s="91"/>
      <c r="I722" s="91"/>
    </row>
    <row r="723" spans="1:9" ht="26.25" customHeight="1" outlineLevel="1" thickBot="1">
      <c r="A723" s="235"/>
      <c r="B723" s="248"/>
      <c r="C723" s="664"/>
      <c r="D723" s="665"/>
      <c r="E723" s="230">
        <v>5129</v>
      </c>
      <c r="F723" s="251"/>
      <c r="G723" s="91">
        <f t="shared" si="12"/>
        <v>0</v>
      </c>
      <c r="H723" s="91">
        <v>0</v>
      </c>
      <c r="I723" s="91"/>
    </row>
    <row r="724" spans="1:9" s="679" customFormat="1" ht="36" customHeight="1" thickBot="1">
      <c r="A724" s="805">
        <v>3000</v>
      </c>
      <c r="B724" s="789" t="s">
        <v>99</v>
      </c>
      <c r="C724" s="790">
        <v>0</v>
      </c>
      <c r="D724" s="791">
        <v>0</v>
      </c>
      <c r="E724" s="806" t="s">
        <v>987</v>
      </c>
      <c r="F724" s="807" t="s">
        <v>667</v>
      </c>
      <c r="G724" s="795">
        <f t="shared" si="12"/>
        <v>0</v>
      </c>
      <c r="H724" s="795">
        <f>H726+H736+H742+H748+H754+H760+H766+H772+H776</f>
        <v>0</v>
      </c>
      <c r="I724" s="794">
        <f>I726+I736+I742+I748+I754+I760+I766+I772+I776</f>
        <v>0</v>
      </c>
    </row>
    <row r="725" spans="1:9" ht="11.25" hidden="1" customHeight="1" outlineLevel="1" thickBot="1">
      <c r="A725" s="229"/>
      <c r="B725" s="224"/>
      <c r="C725" s="657"/>
      <c r="D725" s="658"/>
      <c r="E725" s="230" t="s">
        <v>807</v>
      </c>
      <c r="F725" s="231"/>
      <c r="G725" s="71"/>
      <c r="H725" s="71"/>
      <c r="I725" s="71"/>
    </row>
    <row r="726" spans="1:9" ht="16.5" hidden="1" outlineLevel="1" thickBot="1">
      <c r="A726" s="235">
        <v>3010</v>
      </c>
      <c r="B726" s="268" t="s">
        <v>99</v>
      </c>
      <c r="C726" s="659">
        <v>1</v>
      </c>
      <c r="D726" s="660">
        <v>0</v>
      </c>
      <c r="E726" s="238" t="s">
        <v>98</v>
      </c>
      <c r="F726" s="239" t="s">
        <v>668</v>
      </c>
      <c r="G726" s="71">
        <f>H726+I726</f>
        <v>0</v>
      </c>
      <c r="H726" s="71">
        <f>H728+H732</f>
        <v>0</v>
      </c>
      <c r="I726" s="71">
        <f>I728+I732</f>
        <v>0</v>
      </c>
    </row>
    <row r="727" spans="1:9" s="680" customFormat="1" ht="10.5" hidden="1" customHeight="1" outlineLevel="1" thickBot="1">
      <c r="A727" s="235"/>
      <c r="B727" s="224"/>
      <c r="C727" s="659"/>
      <c r="D727" s="660"/>
      <c r="E727" s="230" t="s">
        <v>808</v>
      </c>
      <c r="F727" s="239"/>
      <c r="G727" s="71"/>
      <c r="H727" s="71"/>
      <c r="I727" s="71"/>
    </row>
    <row r="728" spans="1:9" ht="16.5" hidden="1" outlineLevel="1" thickBot="1">
      <c r="A728" s="235">
        <v>3011</v>
      </c>
      <c r="B728" s="270" t="s">
        <v>99</v>
      </c>
      <c r="C728" s="664">
        <v>1</v>
      </c>
      <c r="D728" s="665">
        <v>1</v>
      </c>
      <c r="E728" s="230" t="s">
        <v>669</v>
      </c>
      <c r="F728" s="257" t="s">
        <v>670</v>
      </c>
      <c r="G728" s="71">
        <f>H728+I728</f>
        <v>0</v>
      </c>
      <c r="H728" s="71">
        <f>H730+H731</f>
        <v>0</v>
      </c>
      <c r="I728" s="71">
        <f>I730+I731</f>
        <v>0</v>
      </c>
    </row>
    <row r="729" spans="1:9" ht="36.75" hidden="1" outlineLevel="1" thickBot="1">
      <c r="A729" s="235"/>
      <c r="B729" s="248"/>
      <c r="C729" s="664"/>
      <c r="D729" s="665"/>
      <c r="E729" s="230" t="s">
        <v>12</v>
      </c>
      <c r="F729" s="251"/>
      <c r="G729" s="71"/>
      <c r="H729" s="71"/>
      <c r="I729" s="71"/>
    </row>
    <row r="730" spans="1:9" ht="16.5" hidden="1" outlineLevel="1" thickBot="1">
      <c r="A730" s="235"/>
      <c r="B730" s="248"/>
      <c r="C730" s="664"/>
      <c r="D730" s="665"/>
      <c r="E730" s="230" t="s">
        <v>13</v>
      </c>
      <c r="F730" s="251"/>
      <c r="G730" s="71">
        <f>H730+I730</f>
        <v>0</v>
      </c>
      <c r="H730" s="71"/>
      <c r="I730" s="71"/>
    </row>
    <row r="731" spans="1:9" ht="16.5" hidden="1" outlineLevel="1" thickBot="1">
      <c r="A731" s="235"/>
      <c r="B731" s="248"/>
      <c r="C731" s="664"/>
      <c r="D731" s="665"/>
      <c r="E731" s="230" t="s">
        <v>13</v>
      </c>
      <c r="F731" s="251"/>
      <c r="G731" s="71">
        <f>H731+I731</f>
        <v>0</v>
      </c>
      <c r="H731" s="71"/>
      <c r="I731" s="71"/>
    </row>
    <row r="732" spans="1:9" ht="16.5" hidden="1" outlineLevel="1" thickBot="1">
      <c r="A732" s="235">
        <v>3012</v>
      </c>
      <c r="B732" s="270" t="s">
        <v>99</v>
      </c>
      <c r="C732" s="664">
        <v>1</v>
      </c>
      <c r="D732" s="665">
        <v>2</v>
      </c>
      <c r="E732" s="230" t="s">
        <v>671</v>
      </c>
      <c r="F732" s="257" t="s">
        <v>672</v>
      </c>
      <c r="G732" s="71">
        <f>H732+I732</f>
        <v>0</v>
      </c>
      <c r="H732" s="71">
        <f>H734+H735</f>
        <v>0</v>
      </c>
      <c r="I732" s="71">
        <f>I734+I735</f>
        <v>0</v>
      </c>
    </row>
    <row r="733" spans="1:9" ht="36.75" hidden="1" outlineLevel="1" thickBot="1">
      <c r="A733" s="235"/>
      <c r="B733" s="248"/>
      <c r="C733" s="664"/>
      <c r="D733" s="665"/>
      <c r="E733" s="230" t="s">
        <v>12</v>
      </c>
      <c r="F733" s="251"/>
      <c r="G733" s="71"/>
      <c r="H733" s="71"/>
      <c r="I733" s="71"/>
    </row>
    <row r="734" spans="1:9" ht="16.5" hidden="1" outlineLevel="1" thickBot="1">
      <c r="A734" s="235"/>
      <c r="B734" s="248"/>
      <c r="C734" s="664"/>
      <c r="D734" s="665"/>
      <c r="E734" s="230"/>
      <c r="F734" s="251"/>
      <c r="G734" s="71">
        <f>H734+I734</f>
        <v>0</v>
      </c>
      <c r="H734" s="71"/>
      <c r="I734" s="71"/>
    </row>
    <row r="735" spans="1:9" ht="16.5" hidden="1" outlineLevel="1" thickBot="1">
      <c r="A735" s="235"/>
      <c r="B735" s="248"/>
      <c r="C735" s="664"/>
      <c r="D735" s="665"/>
      <c r="E735" s="230" t="s">
        <v>13</v>
      </c>
      <c r="F735" s="251"/>
      <c r="G735" s="71">
        <f>H735+I735</f>
        <v>0</v>
      </c>
      <c r="H735" s="71"/>
      <c r="I735" s="71"/>
    </row>
    <row r="736" spans="1:9" ht="16.5" hidden="1" outlineLevel="1" thickBot="1">
      <c r="A736" s="235">
        <v>3020</v>
      </c>
      <c r="B736" s="268" t="s">
        <v>99</v>
      </c>
      <c r="C736" s="659">
        <v>2</v>
      </c>
      <c r="D736" s="660">
        <v>0</v>
      </c>
      <c r="E736" s="238" t="s">
        <v>673</v>
      </c>
      <c r="F736" s="239" t="s">
        <v>674</v>
      </c>
      <c r="G736" s="71">
        <f>H736+I736</f>
        <v>0</v>
      </c>
      <c r="H736" s="71">
        <f>H738</f>
        <v>0</v>
      </c>
      <c r="I736" s="71">
        <f>I738</f>
        <v>0</v>
      </c>
    </row>
    <row r="737" spans="1:9" s="680" customFormat="1" ht="10.5" hidden="1" customHeight="1" outlineLevel="1" thickBot="1">
      <c r="A737" s="235"/>
      <c r="B737" s="224"/>
      <c r="C737" s="659"/>
      <c r="D737" s="660"/>
      <c r="E737" s="230" t="s">
        <v>808</v>
      </c>
      <c r="F737" s="239"/>
      <c r="G737" s="71"/>
      <c r="H737" s="71"/>
      <c r="I737" s="71"/>
    </row>
    <row r="738" spans="1:9" ht="16.5" hidden="1" outlineLevel="1" thickBot="1">
      <c r="A738" s="235">
        <v>3021</v>
      </c>
      <c r="B738" s="270" t="s">
        <v>99</v>
      </c>
      <c r="C738" s="664">
        <v>2</v>
      </c>
      <c r="D738" s="665">
        <v>1</v>
      </c>
      <c r="E738" s="230" t="s">
        <v>673</v>
      </c>
      <c r="F738" s="257" t="s">
        <v>675</v>
      </c>
      <c r="G738" s="71">
        <f>H738+I738</f>
        <v>0</v>
      </c>
      <c r="H738" s="71">
        <f>H740+H741</f>
        <v>0</v>
      </c>
      <c r="I738" s="71">
        <f>I740+I741</f>
        <v>0</v>
      </c>
    </row>
    <row r="739" spans="1:9" ht="36.75" hidden="1" outlineLevel="1" thickBot="1">
      <c r="A739" s="235"/>
      <c r="B739" s="248"/>
      <c r="C739" s="664"/>
      <c r="D739" s="665"/>
      <c r="E739" s="230" t="s">
        <v>12</v>
      </c>
      <c r="F739" s="251"/>
      <c r="G739" s="71"/>
      <c r="H739" s="71"/>
      <c r="I739" s="71"/>
    </row>
    <row r="740" spans="1:9" ht="16.5" hidden="1" outlineLevel="1" thickBot="1">
      <c r="A740" s="235"/>
      <c r="B740" s="248"/>
      <c r="C740" s="664"/>
      <c r="D740" s="665"/>
      <c r="E740" s="230" t="s">
        <v>13</v>
      </c>
      <c r="F740" s="251"/>
      <c r="G740" s="71">
        <f>H740+I740</f>
        <v>0</v>
      </c>
      <c r="H740" s="71"/>
      <c r="I740" s="71"/>
    </row>
    <row r="741" spans="1:9" ht="16.5" hidden="1" outlineLevel="1" thickBot="1">
      <c r="A741" s="235"/>
      <c r="B741" s="248"/>
      <c r="C741" s="664"/>
      <c r="D741" s="665"/>
      <c r="E741" s="230" t="s">
        <v>13</v>
      </c>
      <c r="F741" s="251"/>
      <c r="G741" s="71">
        <f>H741+I741</f>
        <v>0</v>
      </c>
      <c r="H741" s="71"/>
      <c r="I741" s="71"/>
    </row>
    <row r="742" spans="1:9" ht="16.5" hidden="1" outlineLevel="1" thickBot="1">
      <c r="A742" s="235">
        <v>3030</v>
      </c>
      <c r="B742" s="268" t="s">
        <v>99</v>
      </c>
      <c r="C742" s="659">
        <v>3</v>
      </c>
      <c r="D742" s="660">
        <v>0</v>
      </c>
      <c r="E742" s="238" t="s">
        <v>676</v>
      </c>
      <c r="F742" s="239" t="s">
        <v>677</v>
      </c>
      <c r="G742" s="71">
        <f>H742+I742</f>
        <v>0</v>
      </c>
      <c r="H742" s="71">
        <f>H744</f>
        <v>0</v>
      </c>
      <c r="I742" s="71">
        <f>I744</f>
        <v>0</v>
      </c>
    </row>
    <row r="743" spans="1:9" s="680" customFormat="1" ht="10.5" hidden="1" customHeight="1" outlineLevel="1" thickBot="1">
      <c r="A743" s="235"/>
      <c r="B743" s="224"/>
      <c r="C743" s="659"/>
      <c r="D743" s="660"/>
      <c r="E743" s="230" t="s">
        <v>808</v>
      </c>
      <c r="F743" s="239"/>
      <c r="G743" s="71"/>
      <c r="H743" s="71"/>
      <c r="I743" s="71"/>
    </row>
    <row r="744" spans="1:9" s="680" customFormat="1" ht="15" hidden="1" customHeight="1" outlineLevel="1" thickBot="1">
      <c r="A744" s="235">
        <v>3031</v>
      </c>
      <c r="B744" s="270" t="s">
        <v>99</v>
      </c>
      <c r="C744" s="664">
        <v>3</v>
      </c>
      <c r="D744" s="665">
        <v>1</v>
      </c>
      <c r="E744" s="230" t="s">
        <v>676</v>
      </c>
      <c r="F744" s="239"/>
      <c r="G744" s="71">
        <f>H744+I744</f>
        <v>0</v>
      </c>
      <c r="H744" s="71">
        <f>H746+H747</f>
        <v>0</v>
      </c>
      <c r="I744" s="71">
        <f>I746+I747</f>
        <v>0</v>
      </c>
    </row>
    <row r="745" spans="1:9" ht="36.75" hidden="1" outlineLevel="1" thickBot="1">
      <c r="A745" s="235"/>
      <c r="B745" s="248"/>
      <c r="C745" s="664"/>
      <c r="D745" s="665"/>
      <c r="E745" s="230" t="s">
        <v>12</v>
      </c>
      <c r="F745" s="251"/>
      <c r="G745" s="71"/>
      <c r="H745" s="71"/>
      <c r="I745" s="71"/>
    </row>
    <row r="746" spans="1:9" ht="16.5" hidden="1" outlineLevel="1" thickBot="1">
      <c r="A746" s="235"/>
      <c r="B746" s="248"/>
      <c r="C746" s="664"/>
      <c r="D746" s="665"/>
      <c r="E746" s="230" t="s">
        <v>13</v>
      </c>
      <c r="F746" s="251"/>
      <c r="G746" s="71">
        <f>H746+I746</f>
        <v>0</v>
      </c>
      <c r="H746" s="71"/>
      <c r="I746" s="71"/>
    </row>
    <row r="747" spans="1:9" ht="16.5" hidden="1" outlineLevel="1" thickBot="1">
      <c r="A747" s="235"/>
      <c r="B747" s="248"/>
      <c r="C747" s="664"/>
      <c r="D747" s="665"/>
      <c r="E747" s="230" t="s">
        <v>13</v>
      </c>
      <c r="F747" s="251"/>
      <c r="G747" s="71">
        <f>H747+I747</f>
        <v>0</v>
      </c>
      <c r="H747" s="71"/>
      <c r="I747" s="71"/>
    </row>
    <row r="748" spans="1:9" ht="16.5" hidden="1" outlineLevel="1" thickBot="1">
      <c r="A748" s="235">
        <v>3040</v>
      </c>
      <c r="B748" s="268" t="s">
        <v>99</v>
      </c>
      <c r="C748" s="659">
        <v>4</v>
      </c>
      <c r="D748" s="660">
        <v>0</v>
      </c>
      <c r="E748" s="238" t="s">
        <v>678</v>
      </c>
      <c r="F748" s="239" t="s">
        <v>679</v>
      </c>
      <c r="G748" s="71">
        <f>H748+I748</f>
        <v>0</v>
      </c>
      <c r="H748" s="71">
        <f>H750</f>
        <v>0</v>
      </c>
      <c r="I748" s="71">
        <f>I750</f>
        <v>0</v>
      </c>
    </row>
    <row r="749" spans="1:9" s="680" customFormat="1" ht="10.5" hidden="1" customHeight="1" outlineLevel="1" thickBot="1">
      <c r="A749" s="235"/>
      <c r="B749" s="224"/>
      <c r="C749" s="659"/>
      <c r="D749" s="660"/>
      <c r="E749" s="230" t="s">
        <v>808</v>
      </c>
      <c r="F749" s="239"/>
      <c r="G749" s="71"/>
      <c r="H749" s="71"/>
      <c r="I749" s="71"/>
    </row>
    <row r="750" spans="1:9" ht="16.5" hidden="1" outlineLevel="1" thickBot="1">
      <c r="A750" s="235">
        <v>3041</v>
      </c>
      <c r="B750" s="270" t="s">
        <v>99</v>
      </c>
      <c r="C750" s="664">
        <v>4</v>
      </c>
      <c r="D750" s="665">
        <v>1</v>
      </c>
      <c r="E750" s="230" t="s">
        <v>678</v>
      </c>
      <c r="F750" s="257" t="s">
        <v>680</v>
      </c>
      <c r="G750" s="71">
        <f>H750+I750</f>
        <v>0</v>
      </c>
      <c r="H750" s="71">
        <f>H752+H753</f>
        <v>0</v>
      </c>
      <c r="I750" s="71">
        <f>I752+I753</f>
        <v>0</v>
      </c>
    </row>
    <row r="751" spans="1:9" ht="36.75" hidden="1" outlineLevel="1" thickBot="1">
      <c r="A751" s="235"/>
      <c r="B751" s="248"/>
      <c r="C751" s="664"/>
      <c r="D751" s="665"/>
      <c r="E751" s="230" t="s">
        <v>12</v>
      </c>
      <c r="F751" s="251"/>
      <c r="G751" s="71"/>
      <c r="H751" s="71"/>
      <c r="I751" s="71"/>
    </row>
    <row r="752" spans="1:9" ht="16.5" hidden="1" outlineLevel="1" thickBot="1">
      <c r="A752" s="235"/>
      <c r="B752" s="248"/>
      <c r="C752" s="664"/>
      <c r="D752" s="665"/>
      <c r="E752" s="230" t="s">
        <v>13</v>
      </c>
      <c r="F752" s="251"/>
      <c r="G752" s="71">
        <f>H752+I752</f>
        <v>0</v>
      </c>
      <c r="H752" s="71"/>
      <c r="I752" s="71"/>
    </row>
    <row r="753" spans="1:9" ht="16.5" hidden="1" outlineLevel="1" thickBot="1">
      <c r="A753" s="235"/>
      <c r="B753" s="248"/>
      <c r="C753" s="664"/>
      <c r="D753" s="665"/>
      <c r="E753" s="230" t="s">
        <v>13</v>
      </c>
      <c r="F753" s="251"/>
      <c r="G753" s="71">
        <f>H753+I753</f>
        <v>0</v>
      </c>
      <c r="H753" s="71"/>
      <c r="I753" s="71"/>
    </row>
    <row r="754" spans="1:9" ht="16.5" hidden="1" outlineLevel="1" thickBot="1">
      <c r="A754" s="235">
        <v>3050</v>
      </c>
      <c r="B754" s="268" t="s">
        <v>99</v>
      </c>
      <c r="C754" s="659">
        <v>5</v>
      </c>
      <c r="D754" s="660">
        <v>0</v>
      </c>
      <c r="E754" s="238" t="s">
        <v>681</v>
      </c>
      <c r="F754" s="239" t="s">
        <v>682</v>
      </c>
      <c r="G754" s="71">
        <f>H754+I754</f>
        <v>0</v>
      </c>
      <c r="H754" s="71">
        <f>H756</f>
        <v>0</v>
      </c>
      <c r="I754" s="71">
        <f>I756</f>
        <v>0</v>
      </c>
    </row>
    <row r="755" spans="1:9" s="680" customFormat="1" ht="10.5" hidden="1" customHeight="1" outlineLevel="1" thickBot="1">
      <c r="A755" s="235"/>
      <c r="B755" s="224"/>
      <c r="C755" s="659"/>
      <c r="D755" s="660"/>
      <c r="E755" s="230" t="s">
        <v>808</v>
      </c>
      <c r="F755" s="239"/>
      <c r="G755" s="71"/>
      <c r="H755" s="71"/>
      <c r="I755" s="71"/>
    </row>
    <row r="756" spans="1:9" ht="16.5" hidden="1" outlineLevel="1" thickBot="1">
      <c r="A756" s="235">
        <v>3051</v>
      </c>
      <c r="B756" s="270" t="s">
        <v>99</v>
      </c>
      <c r="C756" s="664">
        <v>5</v>
      </c>
      <c r="D756" s="665">
        <v>1</v>
      </c>
      <c r="E756" s="230" t="s">
        <v>681</v>
      </c>
      <c r="F756" s="257" t="s">
        <v>682</v>
      </c>
      <c r="G756" s="71">
        <f>H756+I756</f>
        <v>0</v>
      </c>
      <c r="H756" s="71">
        <f>H758+H759</f>
        <v>0</v>
      </c>
      <c r="I756" s="71">
        <f>I758+I759</f>
        <v>0</v>
      </c>
    </row>
    <row r="757" spans="1:9" ht="36.75" hidden="1" outlineLevel="1" thickBot="1">
      <c r="A757" s="235"/>
      <c r="B757" s="248"/>
      <c r="C757" s="664"/>
      <c r="D757" s="665"/>
      <c r="E757" s="230" t="s">
        <v>12</v>
      </c>
      <c r="F757" s="251"/>
      <c r="G757" s="71"/>
      <c r="H757" s="71"/>
      <c r="I757" s="71"/>
    </row>
    <row r="758" spans="1:9" ht="16.5" hidden="1" outlineLevel="1" thickBot="1">
      <c r="A758" s="235"/>
      <c r="B758" s="248"/>
      <c r="C758" s="664"/>
      <c r="D758" s="665"/>
      <c r="E758" s="230" t="s">
        <v>13</v>
      </c>
      <c r="F758" s="251"/>
      <c r="G758" s="71">
        <f>H758+I758</f>
        <v>0</v>
      </c>
      <c r="H758" s="71"/>
      <c r="I758" s="71"/>
    </row>
    <row r="759" spans="1:9" ht="16.5" hidden="1" outlineLevel="1" thickBot="1">
      <c r="A759" s="235"/>
      <c r="B759" s="248"/>
      <c r="C759" s="664"/>
      <c r="D759" s="665"/>
      <c r="E759" s="230" t="s">
        <v>13</v>
      </c>
      <c r="F759" s="251"/>
      <c r="G759" s="71">
        <f>H759+I759</f>
        <v>0</v>
      </c>
      <c r="H759" s="71"/>
      <c r="I759" s="71"/>
    </row>
    <row r="760" spans="1:9" ht="16.5" hidden="1" outlineLevel="1" thickBot="1">
      <c r="A760" s="235">
        <v>3060</v>
      </c>
      <c r="B760" s="268" t="s">
        <v>99</v>
      </c>
      <c r="C760" s="659">
        <v>6</v>
      </c>
      <c r="D760" s="660">
        <v>0</v>
      </c>
      <c r="E760" s="238" t="s">
        <v>683</v>
      </c>
      <c r="F760" s="239" t="s">
        <v>684</v>
      </c>
      <c r="G760" s="71">
        <f>H760+I760</f>
        <v>0</v>
      </c>
      <c r="H760" s="71">
        <f>H762</f>
        <v>0</v>
      </c>
      <c r="I760" s="71">
        <f>I762</f>
        <v>0</v>
      </c>
    </row>
    <row r="761" spans="1:9" s="680" customFormat="1" ht="10.5" hidden="1" customHeight="1" outlineLevel="1" thickBot="1">
      <c r="A761" s="235"/>
      <c r="B761" s="224"/>
      <c r="C761" s="659"/>
      <c r="D761" s="660"/>
      <c r="E761" s="230" t="s">
        <v>808</v>
      </c>
      <c r="F761" s="239"/>
      <c r="G761" s="71"/>
      <c r="H761" s="71"/>
      <c r="I761" s="71"/>
    </row>
    <row r="762" spans="1:9" ht="16.5" hidden="1" outlineLevel="1" thickBot="1">
      <c r="A762" s="235">
        <v>3061</v>
      </c>
      <c r="B762" s="270" t="s">
        <v>99</v>
      </c>
      <c r="C762" s="664">
        <v>6</v>
      </c>
      <c r="D762" s="665">
        <v>1</v>
      </c>
      <c r="E762" s="230" t="s">
        <v>683</v>
      </c>
      <c r="F762" s="257" t="s">
        <v>684</v>
      </c>
      <c r="G762" s="71">
        <f>H762+I762</f>
        <v>0</v>
      </c>
      <c r="H762" s="71">
        <f>H764+H765</f>
        <v>0</v>
      </c>
      <c r="I762" s="71">
        <f>I764+I765</f>
        <v>0</v>
      </c>
    </row>
    <row r="763" spans="1:9" ht="36.75" hidden="1" outlineLevel="1" thickBot="1">
      <c r="A763" s="235"/>
      <c r="B763" s="248"/>
      <c r="C763" s="664"/>
      <c r="D763" s="665"/>
      <c r="E763" s="230" t="s">
        <v>12</v>
      </c>
      <c r="F763" s="251"/>
      <c r="G763" s="71"/>
      <c r="H763" s="71"/>
      <c r="I763" s="71"/>
    </row>
    <row r="764" spans="1:9" ht="16.5" hidden="1" outlineLevel="1" thickBot="1">
      <c r="A764" s="235"/>
      <c r="B764" s="248"/>
      <c r="C764" s="664"/>
      <c r="D764" s="665"/>
      <c r="E764" s="230" t="s">
        <v>13</v>
      </c>
      <c r="F764" s="251"/>
      <c r="G764" s="71">
        <f>H764+I764</f>
        <v>0</v>
      </c>
      <c r="H764" s="71"/>
      <c r="I764" s="71"/>
    </row>
    <row r="765" spans="1:9" ht="16.5" hidden="1" outlineLevel="1" thickBot="1">
      <c r="A765" s="235"/>
      <c r="B765" s="248"/>
      <c r="C765" s="664"/>
      <c r="D765" s="665"/>
      <c r="E765" s="230" t="s">
        <v>13</v>
      </c>
      <c r="F765" s="251"/>
      <c r="G765" s="71">
        <f>H765+I765</f>
        <v>0</v>
      </c>
      <c r="H765" s="71"/>
      <c r="I765" s="71"/>
    </row>
    <row r="766" spans="1:9" ht="29.25" hidden="1" outlineLevel="1" thickBot="1">
      <c r="A766" s="235">
        <v>3070</v>
      </c>
      <c r="B766" s="268" t="s">
        <v>99</v>
      </c>
      <c r="C766" s="659">
        <v>7</v>
      </c>
      <c r="D766" s="660">
        <v>0</v>
      </c>
      <c r="E766" s="238" t="s">
        <v>685</v>
      </c>
      <c r="F766" s="239" t="s">
        <v>686</v>
      </c>
      <c r="G766" s="71">
        <f>H766+I766</f>
        <v>0</v>
      </c>
      <c r="H766" s="71">
        <f>H768</f>
        <v>0</v>
      </c>
      <c r="I766" s="71">
        <f>I768</f>
        <v>0</v>
      </c>
    </row>
    <row r="767" spans="1:9" s="680" customFormat="1" ht="20.25" hidden="1" customHeight="1" outlineLevel="1" thickBot="1">
      <c r="A767" s="235"/>
      <c r="B767" s="224"/>
      <c r="C767" s="659"/>
      <c r="D767" s="660"/>
      <c r="E767" s="230" t="s">
        <v>808</v>
      </c>
      <c r="F767" s="239"/>
      <c r="G767" s="71"/>
      <c r="H767" s="71"/>
      <c r="I767" s="71"/>
    </row>
    <row r="768" spans="1:9" ht="14.25" customHeight="1" outlineLevel="1" thickBot="1">
      <c r="A768" s="235">
        <v>3071</v>
      </c>
      <c r="B768" s="270" t="s">
        <v>99</v>
      </c>
      <c r="C768" s="664">
        <v>7</v>
      </c>
      <c r="D768" s="665">
        <v>1</v>
      </c>
      <c r="E768" s="230" t="s">
        <v>685</v>
      </c>
      <c r="F768" s="257" t="s">
        <v>688</v>
      </c>
      <c r="G768" s="71">
        <f>H768+I768</f>
        <v>0</v>
      </c>
      <c r="H768" s="71">
        <f>H770+H771</f>
        <v>0</v>
      </c>
      <c r="I768" s="71">
        <f>I770+I771</f>
        <v>0</v>
      </c>
    </row>
    <row r="769" spans="1:15" ht="15" customHeight="1" outlineLevel="1" thickBot="1">
      <c r="A769" s="235"/>
      <c r="B769" s="248"/>
      <c r="C769" s="664"/>
      <c r="D769" s="665"/>
      <c r="E769" s="230" t="s">
        <v>12</v>
      </c>
      <c r="F769" s="251"/>
      <c r="G769" s="71"/>
      <c r="H769" s="71"/>
      <c r="I769" s="71"/>
    </row>
    <row r="770" spans="1:15" ht="17.25" customHeight="1" outlineLevel="1" thickBot="1">
      <c r="A770" s="235"/>
      <c r="B770" s="248"/>
      <c r="C770" s="664"/>
      <c r="D770" s="665"/>
      <c r="E770" s="230" t="s">
        <v>13</v>
      </c>
      <c r="F770" s="251"/>
      <c r="G770" s="71">
        <f>H770+I770</f>
        <v>0</v>
      </c>
      <c r="H770" s="71"/>
      <c r="I770" s="71"/>
    </row>
    <row r="771" spans="1:15" ht="18" customHeight="1" outlineLevel="1" thickBot="1">
      <c r="A771" s="235"/>
      <c r="B771" s="248"/>
      <c r="C771" s="664"/>
      <c r="D771" s="665"/>
      <c r="E771" s="230" t="s">
        <v>13</v>
      </c>
      <c r="F771" s="251"/>
      <c r="G771" s="71">
        <f>H771+I771</f>
        <v>0</v>
      </c>
      <c r="H771" s="71"/>
      <c r="I771" s="71"/>
    </row>
    <row r="772" spans="1:15" ht="13.5" customHeight="1" outlineLevel="1" thickBot="1">
      <c r="A772" s="235">
        <v>3080</v>
      </c>
      <c r="B772" s="268" t="s">
        <v>99</v>
      </c>
      <c r="C772" s="659">
        <v>8</v>
      </c>
      <c r="D772" s="660">
        <v>0</v>
      </c>
      <c r="E772" s="238" t="s">
        <v>689</v>
      </c>
      <c r="F772" s="239" t="s">
        <v>690</v>
      </c>
      <c r="G772" s="71">
        <f>H772+I772</f>
        <v>0</v>
      </c>
      <c r="H772" s="71">
        <f>H774</f>
        <v>0</v>
      </c>
      <c r="I772" s="71">
        <f>I774</f>
        <v>0</v>
      </c>
    </row>
    <row r="773" spans="1:15" s="680" customFormat="1" ht="14.25" customHeight="1" outlineLevel="1" thickBot="1">
      <c r="A773" s="235"/>
      <c r="B773" s="224"/>
      <c r="C773" s="659"/>
      <c r="D773" s="660"/>
      <c r="E773" s="230" t="s">
        <v>808</v>
      </c>
      <c r="F773" s="239"/>
      <c r="G773" s="71"/>
      <c r="H773" s="71"/>
      <c r="I773" s="71"/>
    </row>
    <row r="774" spans="1:15" ht="13.5" customHeight="1" outlineLevel="1" thickBot="1">
      <c r="A774" s="235">
        <v>3081</v>
      </c>
      <c r="B774" s="270" t="s">
        <v>99</v>
      </c>
      <c r="C774" s="664">
        <v>8</v>
      </c>
      <c r="D774" s="665">
        <v>1</v>
      </c>
      <c r="E774" s="230" t="s">
        <v>689</v>
      </c>
      <c r="F774" s="257" t="s">
        <v>691</v>
      </c>
      <c r="G774" s="71">
        <f>H774+I774</f>
        <v>0</v>
      </c>
      <c r="H774" s="71"/>
      <c r="I774" s="71">
        <f>I776</f>
        <v>0</v>
      </c>
    </row>
    <row r="775" spans="1:15" s="680" customFormat="1" ht="15.75" customHeight="1" outlineLevel="1" thickBot="1">
      <c r="A775" s="235"/>
      <c r="B775" s="224"/>
      <c r="C775" s="659"/>
      <c r="D775" s="660"/>
      <c r="E775" s="230" t="s">
        <v>808</v>
      </c>
      <c r="F775" s="239"/>
      <c r="G775" s="71"/>
      <c r="H775" s="71"/>
      <c r="I775" s="71"/>
    </row>
    <row r="776" spans="1:15" ht="29.25" thickBot="1">
      <c r="A776" s="235">
        <v>3070</v>
      </c>
      <c r="B776" s="268" t="s">
        <v>99</v>
      </c>
      <c r="C776" s="682">
        <v>7</v>
      </c>
      <c r="D776" s="660">
        <v>0</v>
      </c>
      <c r="E776" s="238" t="s">
        <v>293</v>
      </c>
      <c r="F776" s="239" t="s">
        <v>693</v>
      </c>
      <c r="G776" s="91">
        <f>H776+I776</f>
        <v>0</v>
      </c>
      <c r="H776" s="91">
        <f>H778+H782</f>
        <v>0</v>
      </c>
      <c r="I776" s="71">
        <f>I778+I782</f>
        <v>0</v>
      </c>
    </row>
    <row r="777" spans="1:15" s="680" customFormat="1" ht="9.75" customHeight="1" thickBot="1">
      <c r="A777" s="235"/>
      <c r="B777" s="224"/>
      <c r="C777" s="659"/>
      <c r="D777" s="660"/>
      <c r="E777" s="230" t="s">
        <v>808</v>
      </c>
      <c r="F777" s="239"/>
      <c r="G777" s="71"/>
      <c r="H777" s="71"/>
      <c r="I777" s="71"/>
    </row>
    <row r="778" spans="1:15" ht="17.25" hidden="1" customHeight="1" thickBot="1">
      <c r="A778" s="283">
        <v>3091</v>
      </c>
      <c r="B778" s="270" t="s">
        <v>99</v>
      </c>
      <c r="C778" s="683">
        <v>9</v>
      </c>
      <c r="D778" s="684">
        <v>1</v>
      </c>
      <c r="E778" s="286" t="s">
        <v>692</v>
      </c>
      <c r="F778" s="287" t="s">
        <v>694</v>
      </c>
      <c r="G778" s="71">
        <f>H778+I778</f>
        <v>0</v>
      </c>
      <c r="H778" s="71">
        <f>H780+H781</f>
        <v>0</v>
      </c>
      <c r="I778" s="71">
        <f>I780+I781</f>
        <v>0</v>
      </c>
    </row>
    <row r="779" spans="1:15" ht="36.75" hidden="1" thickBot="1">
      <c r="A779" s="235"/>
      <c r="B779" s="248"/>
      <c r="C779" s="664"/>
      <c r="D779" s="665"/>
      <c r="E779" s="230" t="s">
        <v>12</v>
      </c>
      <c r="F779" s="251"/>
      <c r="G779" s="71"/>
      <c r="H779" s="71"/>
      <c r="I779" s="71"/>
    </row>
    <row r="780" spans="1:15" ht="16.5" hidden="1" thickBot="1">
      <c r="A780" s="235"/>
      <c r="B780" s="248"/>
      <c r="C780" s="664"/>
      <c r="D780" s="665"/>
      <c r="E780" s="230" t="s">
        <v>13</v>
      </c>
      <c r="F780" s="251"/>
      <c r="G780" s="71">
        <f>H780+I780</f>
        <v>0</v>
      </c>
      <c r="H780" s="71"/>
      <c r="I780" s="71"/>
    </row>
    <row r="781" spans="1:15" ht="16.5" hidden="1" thickBot="1">
      <c r="A781" s="235"/>
      <c r="B781" s="248"/>
      <c r="C781" s="664"/>
      <c r="D781" s="665"/>
      <c r="E781" s="230" t="s">
        <v>13</v>
      </c>
      <c r="F781" s="251"/>
      <c r="G781" s="71">
        <f>H781+I781</f>
        <v>0</v>
      </c>
      <c r="H781" s="71"/>
      <c r="I781" s="71"/>
    </row>
    <row r="782" spans="1:15" ht="30" customHeight="1" thickBot="1">
      <c r="A782" s="283">
        <v>3071</v>
      </c>
      <c r="B782" s="270" t="s">
        <v>99</v>
      </c>
      <c r="C782" s="683">
        <v>7</v>
      </c>
      <c r="D782" s="684">
        <v>1</v>
      </c>
      <c r="E782" s="701" t="s">
        <v>293</v>
      </c>
      <c r="F782" s="287"/>
      <c r="G782" s="91">
        <f>H782+I782</f>
        <v>0</v>
      </c>
      <c r="H782" s="91">
        <v>0</v>
      </c>
      <c r="I782" s="91">
        <f>I784+I785</f>
        <v>0</v>
      </c>
    </row>
    <row r="783" spans="1:15" ht="36.75" thickBot="1">
      <c r="A783" s="235"/>
      <c r="B783" s="248"/>
      <c r="C783" s="664"/>
      <c r="D783" s="665"/>
      <c r="E783" s="230" t="s">
        <v>12</v>
      </c>
      <c r="F783" s="251"/>
      <c r="G783" s="71"/>
      <c r="H783" s="71"/>
      <c r="I783" s="71"/>
      <c r="O783" s="198"/>
    </row>
    <row r="784" spans="1:15" ht="15" customHeight="1" thickBot="1">
      <c r="A784" s="235"/>
      <c r="B784" s="248"/>
      <c r="C784" s="664"/>
      <c r="D784" s="665"/>
      <c r="E784" s="230">
        <v>4729</v>
      </c>
      <c r="F784" s="251"/>
      <c r="G784" s="91">
        <f>H784+I784</f>
        <v>0</v>
      </c>
      <c r="H784" s="723"/>
      <c r="I784" s="71"/>
      <c r="O784" s="198"/>
    </row>
    <row r="785" spans="1:15" ht="16.5" hidden="1" thickBot="1">
      <c r="A785" s="235"/>
      <c r="B785" s="248"/>
      <c r="C785" s="664"/>
      <c r="D785" s="665"/>
      <c r="E785" s="230" t="s">
        <v>13</v>
      </c>
      <c r="F785" s="251"/>
      <c r="G785" s="71">
        <f>H785+I785</f>
        <v>0</v>
      </c>
      <c r="H785" s="71"/>
      <c r="I785" s="71"/>
      <c r="O785" s="198"/>
    </row>
    <row r="786" spans="1:15" s="679" customFormat="1" ht="32.25" customHeight="1" thickBot="1">
      <c r="A786" s="808">
        <v>3100</v>
      </c>
      <c r="B786" s="809" t="s">
        <v>100</v>
      </c>
      <c r="C786" s="809">
        <v>0</v>
      </c>
      <c r="D786" s="810">
        <v>0</v>
      </c>
      <c r="E786" s="811" t="s">
        <v>988</v>
      </c>
      <c r="F786" s="812"/>
      <c r="G786" s="795"/>
      <c r="H786" s="795">
        <f>H788</f>
        <v>18464</v>
      </c>
      <c r="I786" s="813">
        <v>0</v>
      </c>
      <c r="O786" s="167"/>
    </row>
    <row r="787" spans="1:15" ht="15" customHeight="1" thickBot="1">
      <c r="A787" s="283"/>
      <c r="B787" s="224"/>
      <c r="C787" s="657"/>
      <c r="D787" s="658"/>
      <c r="E787" s="230" t="s">
        <v>807</v>
      </c>
      <c r="F787" s="231"/>
      <c r="G787" s="71"/>
      <c r="H787" s="71"/>
      <c r="I787" s="71"/>
      <c r="O787" s="198"/>
    </row>
    <row r="788" spans="1:15" ht="21.75" customHeight="1" thickBot="1">
      <c r="A788" s="283">
        <v>3110</v>
      </c>
      <c r="B788" s="293" t="s">
        <v>100</v>
      </c>
      <c r="C788" s="293">
        <v>1</v>
      </c>
      <c r="D788" s="294">
        <v>0</v>
      </c>
      <c r="E788" s="281" t="s">
        <v>737</v>
      </c>
      <c r="F788" s="257"/>
      <c r="G788" s="91"/>
      <c r="H788" s="91">
        <f>H790</f>
        <v>18464</v>
      </c>
      <c r="I788" s="91">
        <v>0</v>
      </c>
      <c r="O788" s="198"/>
    </row>
    <row r="789" spans="1:15" s="680" customFormat="1" ht="16.5" customHeight="1" thickBot="1">
      <c r="A789" s="283"/>
      <c r="B789" s="224"/>
      <c r="C789" s="659"/>
      <c r="D789" s="660"/>
      <c r="E789" s="230" t="s">
        <v>808</v>
      </c>
      <c r="F789" s="239"/>
      <c r="G789" s="91"/>
      <c r="H789" s="91"/>
      <c r="I789" s="91"/>
    </row>
    <row r="790" spans="1:15" ht="16.5" thickBot="1">
      <c r="A790" s="685">
        <v>3112</v>
      </c>
      <c r="B790" s="686" t="s">
        <v>100</v>
      </c>
      <c r="C790" s="686">
        <v>1</v>
      </c>
      <c r="D790" s="687">
        <v>2</v>
      </c>
      <c r="E790" s="688" t="s">
        <v>738</v>
      </c>
      <c r="F790" s="689"/>
      <c r="G790" s="117"/>
      <c r="H790" s="117">
        <f>SUM(H792:H793)</f>
        <v>18464</v>
      </c>
      <c r="I790" s="779">
        <v>0</v>
      </c>
    </row>
    <row r="791" spans="1:15" ht="24.75" customHeight="1" thickBot="1">
      <c r="A791" s="235"/>
      <c r="B791" s="248"/>
      <c r="C791" s="664"/>
      <c r="D791" s="665"/>
      <c r="E791" s="230" t="s">
        <v>12</v>
      </c>
      <c r="F791" s="251"/>
      <c r="G791" s="91"/>
      <c r="H791" s="91"/>
      <c r="I791" s="91"/>
    </row>
    <row r="792" spans="1:15" ht="15" customHeight="1" thickBot="1">
      <c r="A792" s="235"/>
      <c r="B792" s="248"/>
      <c r="C792" s="664"/>
      <c r="D792" s="665"/>
      <c r="E792" s="230">
        <v>4891</v>
      </c>
      <c r="F792" s="251"/>
      <c r="G792" s="91"/>
      <c r="H792" s="91">
        <f>Sheet1!F142</f>
        <v>18464</v>
      </c>
      <c r="I792" s="91"/>
    </row>
    <row r="793" spans="1:15" ht="16.5" hidden="1" thickBot="1">
      <c r="A793" s="235"/>
      <c r="B793" s="248"/>
      <c r="C793" s="664"/>
      <c r="D793" s="665"/>
      <c r="E793" s="230" t="s">
        <v>13</v>
      </c>
      <c r="F793" s="251"/>
      <c r="G793" s="71">
        <f>H793+I793</f>
        <v>0</v>
      </c>
      <c r="H793" s="91"/>
      <c r="I793" s="91"/>
    </row>
    <row r="794" spans="1:15">
      <c r="B794" s="690"/>
      <c r="C794" s="691"/>
      <c r="D794" s="692"/>
    </row>
    <row r="795" spans="1:15">
      <c r="B795" s="694"/>
      <c r="C795" s="691"/>
      <c r="D795" s="692"/>
    </row>
    <row r="796" spans="1:15">
      <c r="B796" s="694"/>
      <c r="C796" s="691"/>
      <c r="D796" s="692"/>
      <c r="E796" s="202"/>
    </row>
    <row r="797" spans="1:15">
      <c r="B797" s="694"/>
      <c r="C797" s="695"/>
      <c r="D797" s="696"/>
    </row>
    <row r="805" spans="5:7" ht="28.5" customHeight="1">
      <c r="E805" s="917"/>
      <c r="F805" s="917"/>
      <c r="G805" s="917"/>
    </row>
  </sheetData>
  <mergeCells count="12">
    <mergeCell ref="C5:C6"/>
    <mergeCell ref="D5:D6"/>
    <mergeCell ref="H5:I5"/>
    <mergeCell ref="E805:G805"/>
    <mergeCell ref="A1:I1"/>
    <mergeCell ref="A2:I2"/>
    <mergeCell ref="H4:I4"/>
    <mergeCell ref="A5:A6"/>
    <mergeCell ref="E5:E6"/>
    <mergeCell ref="F5:F6"/>
    <mergeCell ref="G5:G6"/>
    <mergeCell ref="B5:B6"/>
  </mergeCells>
  <phoneticPr fontId="0" type="noConversion"/>
  <pageMargins left="0" right="0" top="0.26" bottom="0.45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Лист1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Sheet6!Заголовки_для_печати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HP</cp:lastModifiedBy>
  <cp:lastPrinted>2025-01-14T05:41:57Z</cp:lastPrinted>
  <dcterms:created xsi:type="dcterms:W3CDTF">1996-10-14T23:33:28Z</dcterms:created>
  <dcterms:modified xsi:type="dcterms:W3CDTF">2025-01-14T05:43:44Z</dcterms:modified>
</cp:coreProperties>
</file>